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 activeTab="1"/>
  </bookViews>
  <sheets>
    <sheet name="Sp vs Cell wise " sheetId="3" r:id="rId1"/>
    <sheet name="Sheet1" sheetId="1" r:id="rId2"/>
  </sheets>
  <definedNames>
    <definedName name="_xlnm._FilterDatabase" localSheetId="1" hidden="1">Sheet1!$A$1:$ET$82</definedName>
  </definedNames>
  <calcPr calcId="145621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3" i="3" l="1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</calcChain>
</file>

<file path=xl/sharedStrings.xml><?xml version="1.0" encoding="utf-8"?>
<sst xmlns="http://schemas.openxmlformats.org/spreadsheetml/2006/main" count="12252" uniqueCount="1160">
  <si>
    <t>good</t>
  </si>
  <si>
    <t>QACFLW</t>
  </si>
  <si>
    <t>88.40005166666667</t>
  </si>
  <si>
    <t>Rina Biswas</t>
  </si>
  <si>
    <t xml:space="preserve">Kakuliya Road </t>
  </si>
  <si>
    <t>206</t>
  </si>
  <si>
    <t>Bagha jatin</t>
  </si>
  <si>
    <t>88.37099500000001</t>
  </si>
  <si>
    <t>B.T.Road</t>
  </si>
  <si>
    <t>1698228303</t>
  </si>
  <si>
    <t>296</t>
  </si>
  <si>
    <t>1697549386</t>
  </si>
  <si>
    <t>700030</t>
  </si>
  <si>
    <t>1698233601</t>
  </si>
  <si>
    <t>OFFICER/EXECUTIVE JUNIOR</t>
  </si>
  <si>
    <t>288</t>
  </si>
  <si>
    <t>22.57256166666667</t>
  </si>
  <si>
    <t>QTBCOR</t>
  </si>
  <si>
    <t>CSCHL</t>
  </si>
  <si>
    <t>22.511896666666665</t>
  </si>
  <si>
    <t>15/1</t>
  </si>
  <si>
    <t>SP 28</t>
  </si>
  <si>
    <t>T_VAD2_3</t>
  </si>
  <si>
    <t>22.559048333333333</t>
  </si>
  <si>
    <t>22.625898333333332</t>
  </si>
  <si>
    <t>88.39512333333332</t>
  </si>
  <si>
    <t>2023-10-17</t>
  </si>
  <si>
    <t>QACCN</t>
  </si>
  <si>
    <t>88.38295500000001</t>
  </si>
  <si>
    <t>22.508906666666668</t>
  </si>
  <si>
    <t>1697531872</t>
  </si>
  <si>
    <t>2023-10-16T14:02:07+05:30</t>
  </si>
  <si>
    <t>365</t>
  </si>
  <si>
    <t>88d 19' 5.616" , 22d 30' 32.064"
null</t>
  </si>
  <si>
    <t>QTBCMOU</t>
  </si>
  <si>
    <t>1103</t>
  </si>
  <si>
    <t>SbjNum</t>
  </si>
  <si>
    <t>STUDENT</t>
  </si>
  <si>
    <t>1697618758</t>
  </si>
  <si>
    <t>256</t>
  </si>
  <si>
    <t>88d 23' 32.4" , 22d 34' 59.448"
null</t>
  </si>
  <si>
    <t>Beleghata MainRoad</t>
  </si>
  <si>
    <t>2023-10-19T19:55:11+05:30</t>
  </si>
  <si>
    <t>13:44:09</t>
  </si>
  <si>
    <t>1698221690</t>
  </si>
  <si>
    <t>CELL A: NCCS A, Females (100%), 25-45 years, primary grocery shopper, CORE USER - User of any Saffola Oats variant in the past 3 months, Classic Masala Flavor - Current followed by Test</t>
  </si>
  <si>
    <t>248</t>
  </si>
  <si>
    <t>Rita saha</t>
  </si>
  <si>
    <t>Bula Das</t>
  </si>
  <si>
    <t>QACINC</t>
  </si>
  <si>
    <t>QTBCPAR</t>
  </si>
  <si>
    <t>b.b.chatterjee road.block 1.room 64</t>
  </si>
  <si>
    <t>981</t>
  </si>
  <si>
    <t>2023-10-25T15:32:53+05:30</t>
  </si>
  <si>
    <t>QPBCLOI</t>
  </si>
  <si>
    <t>2023-10-18T16:24:49+05:30</t>
  </si>
  <si>
    <t>22.512355000000003</t>
  </si>
  <si>
    <t>2/62</t>
  </si>
  <si>
    <t>placedate</t>
  </si>
  <si>
    <t>QTBCSEC</t>
  </si>
  <si>
    <t>QACQN</t>
  </si>
  <si>
    <t>Manika Kundu</t>
  </si>
  <si>
    <t>0</t>
  </si>
  <si>
    <t>Sweta Paul</t>
  </si>
  <si>
    <t>2023-10-16T14:27:54+05:30</t>
  </si>
  <si>
    <t>216</t>
  </si>
  <si>
    <t>sima nag</t>
  </si>
  <si>
    <t>2023-10-17T15:37:36+05:30</t>
  </si>
  <si>
    <t>1698235536</t>
  </si>
  <si>
    <t>231</t>
  </si>
  <si>
    <t>CNAM</t>
  </si>
  <si>
    <t>941</t>
  </si>
  <si>
    <t>NaN</t>
  </si>
  <si>
    <t>SP 2</t>
  </si>
  <si>
    <t>1697538899</t>
  </si>
  <si>
    <t>2023-10-17T13:15:04+05:30</t>
  </si>
  <si>
    <t>88.409135</t>
  </si>
  <si>
    <t>T_VAD2_5</t>
  </si>
  <si>
    <t>Haltu</t>
  </si>
  <si>
    <t>Rabin senapati, Rakhaldas Add6. Rd,kol 27</t>
  </si>
  <si>
    <t>1/27</t>
  </si>
  <si>
    <t>10/B, c/o Pryanka Sen</t>
  </si>
  <si>
    <t>Q_188</t>
  </si>
  <si>
    <t>88d 22' 41.676" , 22d 37' 33.234"
null</t>
  </si>
  <si>
    <t>1697726980</t>
  </si>
  <si>
    <t>Rakhi Chatterjee</t>
  </si>
  <si>
    <t>157/6</t>
  </si>
  <si>
    <t>1105</t>
  </si>
  <si>
    <t>2023-10-25T16:40:19+05:30</t>
  </si>
  <si>
    <t>QPBCQA</t>
  </si>
  <si>
    <t>4/36 New C I T Bilding</t>
  </si>
  <si>
    <t>QACROT</t>
  </si>
  <si>
    <t>CAMN</t>
  </si>
  <si>
    <t>SOME COLLEGE (INCLUDES A DIPLOMA) BUT NOT GRADUATE</t>
  </si>
  <si>
    <t>382</t>
  </si>
  <si>
    <t>T_CAGE_4</t>
  </si>
  <si>
    <t>258</t>
  </si>
  <si>
    <t>6/9</t>
  </si>
  <si>
    <t xml:space="preserve">College Square </t>
  </si>
  <si>
    <t>1697457233</t>
  </si>
  <si>
    <t>88d 22' 9.81" , 22d 31' 7.668"
null</t>
  </si>
  <si>
    <t>1120</t>
  </si>
  <si>
    <t>CTU1_OP_Eng</t>
  </si>
  <si>
    <t>10/6</t>
  </si>
  <si>
    <t>CELL B: NCCS A, Females (100%), 25-45 years, primary grocery shopper, COTC USER - User of any Saffola Oats variant in the past 3 months, purchased any Saffola Masala Oats variant in the last 2 purchase occasions &amp;amp; using regularly since last 2 years, Classic Masala Flavor - Current followed by Test</t>
  </si>
  <si>
    <t>281</t>
  </si>
  <si>
    <t>9051916965</t>
  </si>
  <si>
    <t>Q135</t>
  </si>
  <si>
    <t>3/33 New C I T Bilding</t>
  </si>
  <si>
    <t>1697440781</t>
  </si>
  <si>
    <t>991</t>
  </si>
  <si>
    <t>88.33794166666667</t>
  </si>
  <si>
    <t>88d 23' 19.314" , 22d 37' 6.234"
null</t>
  </si>
  <si>
    <t>A_QCsel_3</t>
  </si>
  <si>
    <t>SP 13</t>
  </si>
  <si>
    <t>88.39451333333334</t>
  </si>
  <si>
    <t>Sup:-2.</t>
  </si>
  <si>
    <t>700027</t>
  </si>
  <si>
    <t>QACOEINT</t>
  </si>
  <si>
    <t>88.39499166666668</t>
  </si>
  <si>
    <t>88d 24' 33.312" , 22d 33' 32.292"
null</t>
  </si>
  <si>
    <t>QPBCLAN</t>
  </si>
  <si>
    <t>9051486871</t>
  </si>
  <si>
    <t>22.582646666666665</t>
  </si>
  <si>
    <t>22.518723333333334</t>
  </si>
  <si>
    <t>218</t>
  </si>
  <si>
    <t>8240369233</t>
  </si>
  <si>
    <t>88d 22' 17.37" , 22d 31' 4.398"
null</t>
  </si>
  <si>
    <t>77a</t>
  </si>
  <si>
    <t>QTBCRED</t>
  </si>
  <si>
    <t>Anita Jaiswal</t>
  </si>
  <si>
    <t>928</t>
  </si>
  <si>
    <t>2023-10-16T12:38:52+05:30</t>
  </si>
  <si>
    <t>ok</t>
  </si>
  <si>
    <t>15:00:18</t>
  </si>
  <si>
    <t>2/184</t>
  </si>
  <si>
    <t>Ananya Mukharjee</t>
  </si>
  <si>
    <t>A_CLOISec_2</t>
  </si>
  <si>
    <t>c/o,Ananda Nag</t>
  </si>
  <si>
    <t>700042</t>
  </si>
  <si>
    <t>8240816128</t>
  </si>
  <si>
    <t>Yes</t>
  </si>
  <si>
    <t>2023-10-18T15:52:53+05:30</t>
  </si>
  <si>
    <t>Q_209</t>
  </si>
  <si>
    <t>CITY</t>
  </si>
  <si>
    <t>b.b chatterjee road.block 4.room 3/18</t>
  </si>
  <si>
    <t>QACD</t>
  </si>
  <si>
    <t>22.590214999999997</t>
  </si>
  <si>
    <t>Baghajatin</t>
  </si>
  <si>
    <t>2023-10-17T13:27:34+05:30</t>
  </si>
  <si>
    <t>1061</t>
  </si>
  <si>
    <t>88.31822666666667</t>
  </si>
  <si>
    <t>302</t>
  </si>
  <si>
    <t>Moli Pal</t>
  </si>
  <si>
    <t>1697454786</t>
  </si>
  <si>
    <t>8337063439</t>
  </si>
  <si>
    <t xml:space="preserve">38/E C/O Nitai Naskar </t>
  </si>
  <si>
    <t>157/8</t>
  </si>
  <si>
    <t>268</t>
  </si>
  <si>
    <t>700002</t>
  </si>
  <si>
    <t>14:57:42</t>
  </si>
  <si>
    <t>T_CAGE_6</t>
  </si>
  <si>
    <t>911</t>
  </si>
  <si>
    <t>1697455199</t>
  </si>
  <si>
    <t>Dumdum</t>
  </si>
  <si>
    <t>2023-10-18T12:45:02+05:30</t>
  </si>
  <si>
    <t>CAPI</t>
  </si>
  <si>
    <t>2023-10-18T12:32:59+05:30</t>
  </si>
  <si>
    <t>88d 20' 16.59" , 22d 30' 43.344"
null</t>
  </si>
  <si>
    <t>283</t>
  </si>
  <si>
    <t>159</t>
  </si>
  <si>
    <t>5</t>
  </si>
  <si>
    <t>1697617266</t>
  </si>
  <si>
    <t>88d 21' 47.544" , 22d 30' 57.096"
null</t>
  </si>
  <si>
    <t>QACREC</t>
  </si>
  <si>
    <t>993</t>
  </si>
  <si>
    <t>Mahua Chatterjee</t>
  </si>
  <si>
    <t>QTBCPUR</t>
  </si>
  <si>
    <t>Archana Das</t>
  </si>
  <si>
    <t>9748656511</t>
  </si>
  <si>
    <t>SP 15</t>
  </si>
  <si>
    <t>QPBCCR</t>
  </si>
  <si>
    <t>D.H.Road Block S/E-18</t>
  </si>
  <si>
    <t>700029</t>
  </si>
  <si>
    <t>22.625293333333335</t>
  </si>
  <si>
    <t>7044072069</t>
  </si>
  <si>
    <t>7890582186</t>
  </si>
  <si>
    <t>1/12</t>
  </si>
  <si>
    <t>T_EndGPS_1</t>
  </si>
  <si>
    <t>SP 7</t>
  </si>
  <si>
    <t>88d 22' 39.924" , 22d 37' 30.774"
null</t>
  </si>
  <si>
    <t>2023-10-16T16:43:06+05:30</t>
  </si>
  <si>
    <t>22.51879666666667</t>
  </si>
  <si>
    <t>SP 30</t>
  </si>
  <si>
    <t>SAFFOLA MASALA OATS - CLASSIC MASALA CURRENT (AF3)</t>
  </si>
  <si>
    <t>QTBCSC</t>
  </si>
  <si>
    <t>22.47975666666667</t>
  </si>
  <si>
    <t>Rabindra pally</t>
  </si>
  <si>
    <t>1697624573</t>
  </si>
  <si>
    <t>22.478616666666667</t>
  </si>
  <si>
    <t>EMPLOYED</t>
  </si>
  <si>
    <t>88d 23' 34.752" , 22d 34' 57.396"
null</t>
  </si>
  <si>
    <t>6289682838</t>
  </si>
  <si>
    <t>1697529849</t>
  </si>
  <si>
    <t>Main Section 5</t>
  </si>
  <si>
    <t>15:15:40</t>
  </si>
  <si>
    <t>1056</t>
  </si>
  <si>
    <t>Soma pramanik</t>
  </si>
  <si>
    <t>2023-10-25T15:37:47+05:30</t>
  </si>
  <si>
    <t>2023-10-17T14:07:52+05:30</t>
  </si>
  <si>
    <t>Mina Rauth</t>
  </si>
  <si>
    <t/>
  </si>
  <si>
    <t>QPBCRes</t>
  </si>
  <si>
    <t>QACDATEA</t>
  </si>
  <si>
    <t>379</t>
  </si>
  <si>
    <t>5/23</t>
  </si>
  <si>
    <t>312</t>
  </si>
  <si>
    <t>2023-10-25T17:35:36+05:30</t>
  </si>
  <si>
    <t>278</t>
  </si>
  <si>
    <t>88.37774833333333</t>
  </si>
  <si>
    <t>700012</t>
  </si>
  <si>
    <t>Screener Section 2</t>
  </si>
  <si>
    <t>10/21</t>
  </si>
  <si>
    <t>2023-10-17T14:44:47+05:30</t>
  </si>
  <si>
    <t>2023-10-18T11:52:51+05:30</t>
  </si>
  <si>
    <t>Mukundo das pally</t>
  </si>
  <si>
    <t>580</t>
  </si>
  <si>
    <t>1-9</t>
  </si>
  <si>
    <t>88d 22' 41.694" , 22d 37' 30.444"
null</t>
  </si>
  <si>
    <t>QACDATEM</t>
  </si>
  <si>
    <t>88d 21' 53.676" , 22d 34' 22.794"
null</t>
  </si>
  <si>
    <t>38/e,c/o Narayan Mishra</t>
  </si>
  <si>
    <t>Accepted</t>
  </si>
  <si>
    <t>QPBCSM</t>
  </si>
  <si>
    <t>88d 23' 41.97" , 22d 35' 24.666"
null</t>
  </si>
  <si>
    <t>59/60 Bagmari Road , B R S -3</t>
  </si>
  <si>
    <t>88d 23' 34.164" , 22d 34' 57.654"
null</t>
  </si>
  <si>
    <t>Ajanta Quter</t>
  </si>
  <si>
    <t>Bhabanipur</t>
  </si>
  <si>
    <t>88.38869833333335</t>
  </si>
  <si>
    <t>2023-10-18T14:37:58+05:30</t>
  </si>
  <si>
    <t>SP 25</t>
  </si>
  <si>
    <t>CELL D: NCCS A, Females (100%), 25-45 years, primary grocery shopper, COTC USER - User of any Saffola Oats variant in the past 3 months, purchased any Saffola Masala Oats variant in the last 2 purchase occasions &amp;amp; using regularly since last 2 years, Classic Masala Flavor - Test followed by Current</t>
  </si>
  <si>
    <t>A_CLOISec_7</t>
  </si>
  <si>
    <t>14:48:17</t>
  </si>
  <si>
    <t>2023-10-19T20:19:40+05:30</t>
  </si>
  <si>
    <t>2023-10-25T15:35:03+05:30</t>
  </si>
  <si>
    <t>24</t>
  </si>
  <si>
    <t>Sria Roy</t>
  </si>
  <si>
    <t>Bulbul MLlick</t>
  </si>
  <si>
    <t>1698226333</t>
  </si>
  <si>
    <t>362</t>
  </si>
  <si>
    <t>88.30991999999999</t>
  </si>
  <si>
    <t>1697542378</t>
  </si>
  <si>
    <t>SP 9</t>
  </si>
  <si>
    <t>17/1a</t>
  </si>
  <si>
    <t>Matched/Change +- 2 years</t>
  </si>
  <si>
    <t>22.505161666666663</t>
  </si>
  <si>
    <t>22.460530000000002</t>
  </si>
  <si>
    <t>CSAMP</t>
  </si>
  <si>
    <t>700054</t>
  </si>
  <si>
    <t>Balaka Sen</t>
  </si>
  <si>
    <t>1697447083</t>
  </si>
  <si>
    <t>59/60 Bagmari Road, B R S -3</t>
  </si>
  <si>
    <t>Ajanta Qutar</t>
  </si>
  <si>
    <t>963</t>
  </si>
  <si>
    <t>8697285597</t>
  </si>
  <si>
    <t>QTBCUn</t>
  </si>
  <si>
    <t>22.479605</t>
  </si>
  <si>
    <t>1697543687</t>
  </si>
  <si>
    <t>QPBCEDU</t>
  </si>
  <si>
    <t>Q130</t>
  </si>
  <si>
    <t>B.u.k dukka road</t>
  </si>
  <si>
    <t>QACReg</t>
  </si>
  <si>
    <t>QTBCLKE</t>
  </si>
  <si>
    <t>2023-10-19T13:03:21+05:30</t>
  </si>
  <si>
    <t>2023-10-17T12:46:27+05:30</t>
  </si>
  <si>
    <t>Jhuma Majuder</t>
  </si>
  <si>
    <t>88d 24' 32.886" , 22d 33' 32.352"
null</t>
  </si>
  <si>
    <t>QPBCSC</t>
  </si>
  <si>
    <t>88d 20' 31.884" , 22d 31' 47.208"
null</t>
  </si>
  <si>
    <t>88.36977333333334</t>
  </si>
  <si>
    <t>CELL F: NCCS A, Females (100%), 25-45 years, primary grocery shopper, COTC USER - User of any Saffola Oats variant in the past 3 months, purchased any Saffola Masala Oats variant in the last 2 purchase occasions &amp;amp; using regularly since last 2 years, Veggie Twist Flavor - Current followed by Test</t>
  </si>
  <si>
    <t>213</t>
  </si>
  <si>
    <t>QPBCCAPI</t>
  </si>
  <si>
    <t>7980693124</t>
  </si>
  <si>
    <t>88.33782166666667</t>
  </si>
  <si>
    <t>6290860399</t>
  </si>
  <si>
    <t>458</t>
  </si>
  <si>
    <t>88.39224166666666</t>
  </si>
  <si>
    <t>1018</t>
  </si>
  <si>
    <t>QTBCCC1</t>
  </si>
  <si>
    <t>103/A,h/4 Rakhaldas Addy Rd,kol 27</t>
  </si>
  <si>
    <t>SAFFOLA MASALA OATS - CLASSIC MASALA TEST (NP9)</t>
  </si>
  <si>
    <t>Manicktala Main Road,C/O Piku Singha</t>
  </si>
  <si>
    <t>Reshma Das</t>
  </si>
  <si>
    <t>Manicktala Main Road</t>
  </si>
  <si>
    <t>22.625275000000002</t>
  </si>
  <si>
    <t>1697449029</t>
  </si>
  <si>
    <t>SP 35</t>
  </si>
  <si>
    <t>kumar para</t>
  </si>
  <si>
    <t>CHH</t>
  </si>
  <si>
    <t>Malati</t>
  </si>
  <si>
    <t>1697723686</t>
  </si>
  <si>
    <t>QACMAT</t>
  </si>
  <si>
    <t>SP 27</t>
  </si>
  <si>
    <t>T_VAD2_2</t>
  </si>
  <si>
    <t>2023-10-18T16:13:53+05:30</t>
  </si>
  <si>
    <t xml:space="preserve">Beleghata </t>
  </si>
  <si>
    <t>1642</t>
  </si>
  <si>
    <t>88d 22' 39.894" , 22d 37' 30.99"
null</t>
  </si>
  <si>
    <t>1/61b</t>
  </si>
  <si>
    <t>Samit Ghosh</t>
  </si>
  <si>
    <t>TF7</t>
  </si>
  <si>
    <t>88.38901</t>
  </si>
  <si>
    <t>1697620077</t>
  </si>
  <si>
    <t>Nupur Bose</t>
  </si>
  <si>
    <t>1355</t>
  </si>
  <si>
    <t>88.36939166666667</t>
  </si>
  <si>
    <t>263</t>
  </si>
  <si>
    <t>88.36290499999998</t>
  </si>
  <si>
    <t>41</t>
  </si>
  <si>
    <t>D.H.Road Block-SE-28</t>
  </si>
  <si>
    <t>T_CAGE_1</t>
  </si>
  <si>
    <t>88.38867</t>
  </si>
  <si>
    <t>973</t>
  </si>
  <si>
    <t>2023-10-16T13:25:59+05:30</t>
  </si>
  <si>
    <t>1192</t>
  </si>
  <si>
    <t>QPBCD</t>
  </si>
  <si>
    <t>6290083981</t>
  </si>
  <si>
    <t>88.38841333333333</t>
  </si>
  <si>
    <t>88d 23' 40.896" , 22d 35' 25.17"
null</t>
  </si>
  <si>
    <t>22.530625</t>
  </si>
  <si>
    <t>Rita Jana</t>
  </si>
  <si>
    <t>Nita Bose</t>
  </si>
  <si>
    <t>Q132</t>
  </si>
  <si>
    <t>Sulekha Das</t>
  </si>
  <si>
    <t>T_QPBCName_1</t>
  </si>
  <si>
    <t>2023-10-17T14:25:29+05:30</t>
  </si>
  <si>
    <t>9330812048</t>
  </si>
  <si>
    <t>SP 10</t>
  </si>
  <si>
    <t>88d 21' 46.518" , 22d 34' 22.602"
null</t>
  </si>
  <si>
    <t>QPBCGEN</t>
  </si>
  <si>
    <t>Susmita Jana</t>
  </si>
  <si>
    <t>2023-10-16T16:38:47+05:30</t>
  </si>
  <si>
    <t>1697728221</t>
  </si>
  <si>
    <t>223</t>
  </si>
  <si>
    <t>Chitra Dirghangi</t>
  </si>
  <si>
    <t>22.518705</t>
  </si>
  <si>
    <t>QTBCADD</t>
  </si>
  <si>
    <t>1152</t>
  </si>
  <si>
    <t>88d 23' 40.248" , 22d 35' 24.774"
null</t>
  </si>
  <si>
    <t>2023-10-19</t>
  </si>
  <si>
    <t>Q_214</t>
  </si>
  <si>
    <t>117c/1</t>
  </si>
  <si>
    <t>6/75 B.T.Road C.I.T. Bulding</t>
  </si>
  <si>
    <t>A/7</t>
  </si>
  <si>
    <t>9674802960</t>
  </si>
  <si>
    <t>88d 23' 45.798" , 22d 35' 23.292"
null</t>
  </si>
  <si>
    <t>Q_274_S</t>
  </si>
  <si>
    <t xml:space="preserve">B. T. Road </t>
  </si>
  <si>
    <t>Kolkatta</t>
  </si>
  <si>
    <t>22.509068333333335</t>
  </si>
  <si>
    <t>QTBCPURI</t>
  </si>
  <si>
    <t>1697446674</t>
  </si>
  <si>
    <t>2023-10-17T13:00:53+05:30</t>
  </si>
  <si>
    <t>Poly Kundu</t>
  </si>
  <si>
    <t xml:space="preserve">Kolkata </t>
  </si>
  <si>
    <t>265</t>
  </si>
  <si>
    <t>Srvyr</t>
  </si>
  <si>
    <t>Working part time</t>
  </si>
  <si>
    <t>8777308661</t>
  </si>
  <si>
    <t>T_CAGE_3</t>
  </si>
  <si>
    <t>1003</t>
  </si>
  <si>
    <t>Working full time</t>
  </si>
  <si>
    <t>4/27 New C I T Bilding</t>
  </si>
  <si>
    <t>Sunita Saha</t>
  </si>
  <si>
    <t>1697612579</t>
  </si>
  <si>
    <t>280</t>
  </si>
  <si>
    <t>874</t>
  </si>
  <si>
    <t>Kakoli Kayal</t>
  </si>
  <si>
    <t>1093</t>
  </si>
  <si>
    <t>2</t>
  </si>
  <si>
    <t>1697440132</t>
  </si>
  <si>
    <t>700019</t>
  </si>
  <si>
    <t>866</t>
  </si>
  <si>
    <t>End_M_time</t>
  </si>
  <si>
    <t>CS9C1</t>
  </si>
  <si>
    <t>1271</t>
  </si>
  <si>
    <t>SP 20</t>
  </si>
  <si>
    <t>A_QCsel_2</t>
  </si>
  <si>
    <t>A62</t>
  </si>
  <si>
    <t>SP 12</t>
  </si>
  <si>
    <t>88.37824833333335</t>
  </si>
  <si>
    <t>88d 23' 17.826" , 22d 37' 6.03"
null</t>
  </si>
  <si>
    <t>8016103460</t>
  </si>
  <si>
    <t>22.52978</t>
  </si>
  <si>
    <t>22.618388333333336</t>
  </si>
  <si>
    <t>1697445771</t>
  </si>
  <si>
    <t>9330754268</t>
  </si>
  <si>
    <t>Bulbul Mallick</t>
  </si>
  <si>
    <t>2234891046</t>
  </si>
  <si>
    <t>Manicktala</t>
  </si>
  <si>
    <t>SP 4</t>
  </si>
  <si>
    <t>1698236847</t>
  </si>
  <si>
    <t>2023-10-25T13:44:50+05:30</t>
  </si>
  <si>
    <t>2023-10-25T13:14:32+05:30</t>
  </si>
  <si>
    <t>88d 24' 32.73" , 22d 33' 32.574"
null</t>
  </si>
  <si>
    <t>QPBCOCC</t>
  </si>
  <si>
    <t>9051618407</t>
  </si>
  <si>
    <t>16/21</t>
  </si>
  <si>
    <t>RITA DEY</t>
  </si>
  <si>
    <t>QPBCARE</t>
  </si>
  <si>
    <t>Rinku Roy</t>
  </si>
  <si>
    <t>22.58261</t>
  </si>
  <si>
    <t>Jayanti Naskar</t>
  </si>
  <si>
    <t>Arpuli Lane</t>
  </si>
  <si>
    <t>Beleghata Main Road</t>
  </si>
  <si>
    <t>1697631746</t>
  </si>
  <si>
    <t>6290259201</t>
  </si>
  <si>
    <t>QPBCQC</t>
  </si>
  <si>
    <t>88d 23' 16.464" , 22d 28' 46.068"
null</t>
  </si>
  <si>
    <t>46</t>
  </si>
  <si>
    <t>B.u.k dutta road</t>
  </si>
  <si>
    <t>38</t>
  </si>
  <si>
    <t>1697525531</t>
  </si>
  <si>
    <t>-1</t>
  </si>
  <si>
    <t>Bandana Datta</t>
  </si>
  <si>
    <t>88.36292166666665</t>
  </si>
  <si>
    <t>903</t>
  </si>
  <si>
    <t>7003234221</t>
  </si>
  <si>
    <t>35/2 B.T. Road</t>
  </si>
  <si>
    <t>88d 22' 10.254" , 22d 31' 7.338"
null</t>
  </si>
  <si>
    <t xml:space="preserve"> Beleghata</t>
  </si>
  <si>
    <t>CON1</t>
  </si>
  <si>
    <t>22.58062166666667</t>
  </si>
  <si>
    <t>275</t>
  </si>
  <si>
    <t>9874640041</t>
  </si>
  <si>
    <t>22.517888333333335</t>
  </si>
  <si>
    <t>Tanusree Adhakary</t>
  </si>
  <si>
    <t>Susmita Basak</t>
  </si>
  <si>
    <t>1545</t>
  </si>
  <si>
    <t>Bulbul  Mallick</t>
  </si>
  <si>
    <t>CDATN</t>
  </si>
  <si>
    <t>1390</t>
  </si>
  <si>
    <t>krishna senapati</t>
  </si>
  <si>
    <t>35/2 B.T. Road Block -9/85</t>
  </si>
  <si>
    <t>1697703056</t>
  </si>
  <si>
    <t>1697622734</t>
  </si>
  <si>
    <t>Punch_CS9C1</t>
  </si>
  <si>
    <t>B.B Chatterjee road.block 2 .room 30</t>
  </si>
  <si>
    <t>2023-10-17T18:33:22+05:30</t>
  </si>
  <si>
    <t>4</t>
  </si>
  <si>
    <t>88d 18' 35.712" , 22d 27' 37.482"
null</t>
  </si>
  <si>
    <t>7596815849</t>
  </si>
  <si>
    <t>88d 18' 36.288" , 22d 27' 37.908"
null</t>
  </si>
  <si>
    <t>8240275704</t>
  </si>
  <si>
    <t>9830196604</t>
  </si>
  <si>
    <t>SP 22</t>
  </si>
  <si>
    <t>A_CLOISec_4</t>
  </si>
  <si>
    <t>GetGPSEnd</t>
  </si>
  <si>
    <t>Smriti Chakraborty</t>
  </si>
  <si>
    <t>8538927566</t>
  </si>
  <si>
    <t>891</t>
  </si>
  <si>
    <t>Yes-Continue</t>
  </si>
  <si>
    <t>235</t>
  </si>
  <si>
    <t>1172</t>
  </si>
  <si>
    <t>16, Dumdum Rd.C.I.T.Building</t>
  </si>
  <si>
    <t>2234891048</t>
  </si>
  <si>
    <t>9883183244</t>
  </si>
  <si>
    <t>88d 24' 32.424" , 22d 33' 32.796"
null</t>
  </si>
  <si>
    <t>SP 6</t>
  </si>
  <si>
    <t>1697459026</t>
  </si>
  <si>
    <t>88d 22' 54.396" , 22d 30' 18.582"
null</t>
  </si>
  <si>
    <t>22.508593333333337</t>
  </si>
  <si>
    <t>782</t>
  </si>
  <si>
    <t>250</t>
  </si>
  <si>
    <t>2/26</t>
  </si>
  <si>
    <t>3lake coloni</t>
  </si>
  <si>
    <t>QTBCROC</t>
  </si>
  <si>
    <t>Shampa saha</t>
  </si>
  <si>
    <t>19/12</t>
  </si>
  <si>
    <t>1520</t>
  </si>
  <si>
    <t>1055</t>
  </si>
  <si>
    <t>2023-10-17T12:03:59+05:30</t>
  </si>
  <si>
    <t>22.55898666666667</t>
  </si>
  <si>
    <t>1697533627</t>
  </si>
  <si>
    <t>2023-10-16T15:20:23+05:30</t>
  </si>
  <si>
    <t>1233</t>
  </si>
  <si>
    <t>QPBCDATM</t>
  </si>
  <si>
    <t>88d 24' 5.022" , 22d 34' 51.408"
null</t>
  </si>
  <si>
    <t>T_CAGE_8</t>
  </si>
  <si>
    <t>7679448188</t>
  </si>
  <si>
    <t>22.529880000000002</t>
  </si>
  <si>
    <t>2023-10-16T13:15:58+05:30</t>
  </si>
  <si>
    <t>88.401395</t>
  </si>
  <si>
    <t>157/12</t>
  </si>
  <si>
    <t>2023-10-19T20:40:21+05:30</t>
  </si>
  <si>
    <t>71</t>
  </si>
  <si>
    <t xml:space="preserve">Shaymbosh Rd </t>
  </si>
  <si>
    <t>1718</t>
  </si>
  <si>
    <t>700086</t>
  </si>
  <si>
    <t>88d 18' 33.27" , 22d 27' 35.73"
null</t>
  </si>
  <si>
    <t>63</t>
  </si>
  <si>
    <t>88.31796666666666</t>
  </si>
  <si>
    <t>277</t>
  </si>
  <si>
    <t>Screener Section 1</t>
  </si>
  <si>
    <t>9674966483</t>
  </si>
  <si>
    <t>1023</t>
  </si>
  <si>
    <t>8100314681</t>
  </si>
  <si>
    <t>2023-11-01</t>
  </si>
  <si>
    <t>Tapashi Roy</t>
  </si>
  <si>
    <t>1015</t>
  </si>
  <si>
    <t>SP 17</t>
  </si>
  <si>
    <t>QACSC</t>
  </si>
  <si>
    <t>1697533711</t>
  </si>
  <si>
    <t>Yes -Continue</t>
  </si>
  <si>
    <t>CTIMN</t>
  </si>
  <si>
    <t>Mamon Das</t>
  </si>
  <si>
    <t>T_EndGPS_3</t>
  </si>
  <si>
    <t>Lucknow</t>
  </si>
  <si>
    <t>Not applicable</t>
  </si>
  <si>
    <t>SP 32</t>
  </si>
  <si>
    <t>Mgr/TIC-1</t>
  </si>
  <si>
    <t>191</t>
  </si>
  <si>
    <t>532</t>
  </si>
  <si>
    <t>2023-10-17T13:34:09+05:30</t>
  </si>
  <si>
    <t>31</t>
  </si>
  <si>
    <t>88.40909166666667</t>
  </si>
  <si>
    <t>A_CLOISec_6</t>
  </si>
  <si>
    <t>1697448217</t>
  </si>
  <si>
    <t>2023-10-16T17:23:53+05:30</t>
  </si>
  <si>
    <t>245</t>
  </si>
  <si>
    <t>88d 18' 37.836" , 22d 27' 40.392"
null</t>
  </si>
  <si>
    <t>2023-10-17T17:06:17+05:30</t>
  </si>
  <si>
    <t>88.39230666666666</t>
  </si>
  <si>
    <t>2234891058</t>
  </si>
  <si>
    <t>1697445127</t>
  </si>
  <si>
    <t>237</t>
  </si>
  <si>
    <t>6291206154</t>
  </si>
  <si>
    <t>T_VCON_2</t>
  </si>
  <si>
    <t>PBC QC questions</t>
  </si>
  <si>
    <t>keya tala road</t>
  </si>
  <si>
    <t>17/3</t>
  </si>
  <si>
    <t>260</t>
  </si>
  <si>
    <t>970</t>
  </si>
  <si>
    <t>2023-10-18T14:15:58+05:30</t>
  </si>
  <si>
    <t>82, Rita Dey</t>
  </si>
  <si>
    <t>88d 19' 6.234" , 22d 30' 30.936"
null</t>
  </si>
  <si>
    <t>1697532929</t>
  </si>
  <si>
    <t>2023-10-18T14:37:57+05:30</t>
  </si>
  <si>
    <t>88.38867333333334</t>
  </si>
  <si>
    <t>Rubi Biswas</t>
  </si>
  <si>
    <t>QACT</t>
  </si>
  <si>
    <t xml:space="preserve">Shyambosh Rd </t>
  </si>
  <si>
    <t>1697535577</t>
  </si>
  <si>
    <t>2023-10-17T17:24:47+05:30</t>
  </si>
  <si>
    <t>Q_276_S</t>
  </si>
  <si>
    <t>Q_305</t>
  </si>
  <si>
    <t>88d 23' 8.598" , 22d 28' 46.578"
null</t>
  </si>
  <si>
    <t>11/6 New C I T Bilding</t>
  </si>
  <si>
    <t>Address Located</t>
  </si>
  <si>
    <t>915</t>
  </si>
  <si>
    <t>kasba</t>
  </si>
  <si>
    <t>QPBCAGE</t>
  </si>
  <si>
    <t>88d 22' 16.11" , 22d 30' 46.272"
null</t>
  </si>
  <si>
    <t>2023-10-17T18:59:46+05:30</t>
  </si>
  <si>
    <t>88d 23' 44.91" , 22d 35' 25.26"
null</t>
  </si>
  <si>
    <t>Susmita Mondal</t>
  </si>
  <si>
    <t>1565</t>
  </si>
  <si>
    <t>2023-10-25T17:57:27+05:30</t>
  </si>
  <si>
    <t>8334824339</t>
  </si>
  <si>
    <t>Nupur Joarder</t>
  </si>
  <si>
    <t>465</t>
  </si>
  <si>
    <t>chetla</t>
  </si>
  <si>
    <t>2023-10-16T16:49:59+05:30</t>
  </si>
  <si>
    <t>2023-10-16</t>
  </si>
  <si>
    <t>SP 19</t>
  </si>
  <si>
    <t>2023-10-19T19:24:46+05:30</t>
  </si>
  <si>
    <t>Q_211</t>
  </si>
  <si>
    <t>22.583180000000002</t>
  </si>
  <si>
    <t>Soma Das</t>
  </si>
  <si>
    <t>22.459925</t>
  </si>
  <si>
    <t>22.59005666666667</t>
  </si>
  <si>
    <t>thakurpukur</t>
  </si>
  <si>
    <t>18</t>
  </si>
  <si>
    <t>22.583315000000002</t>
  </si>
  <si>
    <t>88.39580833333333</t>
  </si>
  <si>
    <t>Rakhi Ghosh</t>
  </si>
  <si>
    <t>2023-10-19T18:09:51+05:30</t>
  </si>
  <si>
    <t>QTBCEDU</t>
  </si>
  <si>
    <t>88.40923</t>
  </si>
  <si>
    <t>1697449808</t>
  </si>
  <si>
    <t>88d 22' 39.45" , 22d 37' 31.056"
null</t>
  </si>
  <si>
    <t>Beleghata</t>
  </si>
  <si>
    <t>779</t>
  </si>
  <si>
    <t>16, Dumdum Rd</t>
  </si>
  <si>
    <t>Satarupa Chakrabarty</t>
  </si>
  <si>
    <t>247</t>
  </si>
  <si>
    <t>CELL C: NCCS A, Females (100%), 25-45 years, primary grocery shopper, CORE USER - User of any Saffola Oats variant in the past 3 months, Classic Masala Flavor - Test followed by Current</t>
  </si>
  <si>
    <t>Sree Gopal Mallick Lane</t>
  </si>
  <si>
    <t>88d 23' 41.922" , 22d 35' 24.204"
null</t>
  </si>
  <si>
    <t>88.342335</t>
  </si>
  <si>
    <t>2023-10-17T14:38:31+05:30</t>
  </si>
  <si>
    <t>Punam Misra</t>
  </si>
  <si>
    <t>88d 20' 17.424" , 22d 30' 42.828"
null</t>
  </si>
  <si>
    <t>T_CAGE3_2</t>
  </si>
  <si>
    <t>1697449823</t>
  </si>
  <si>
    <t>59/60 Bagmari Road ,B R S -3</t>
  </si>
  <si>
    <t>270</t>
  </si>
  <si>
    <t>16, Dumdum Rd.C.l.T.Building</t>
  </si>
  <si>
    <t>88.31839833333333</t>
  </si>
  <si>
    <t>22.580946666666666</t>
  </si>
  <si>
    <t>262</t>
  </si>
  <si>
    <t>1697725511</t>
  </si>
  <si>
    <t>16, Dumdum Rd C.I.T.Building</t>
  </si>
  <si>
    <t>T14</t>
  </si>
  <si>
    <t xml:space="preserve">Cossipur </t>
  </si>
  <si>
    <t xml:space="preserve">Ballygunge </t>
  </si>
  <si>
    <t>6291050882</t>
  </si>
  <si>
    <t>1090</t>
  </si>
  <si>
    <t>Ratna Mondal</t>
  </si>
  <si>
    <t>88d 20' 31.782" , 22d 31' 50.25"
null</t>
  </si>
  <si>
    <t>QPBCUn</t>
  </si>
  <si>
    <t>1698219872</t>
  </si>
  <si>
    <t>1697526253</t>
  </si>
  <si>
    <t>88.38572166666667</t>
  </si>
  <si>
    <t>1697615619</t>
  </si>
  <si>
    <t>8/31</t>
  </si>
  <si>
    <t>Sahebun Nesa</t>
  </si>
  <si>
    <t>35/2 B.T Road Block-4/5</t>
  </si>
  <si>
    <t>297</t>
  </si>
  <si>
    <t>Cossipore</t>
  </si>
  <si>
    <t>700031</t>
  </si>
  <si>
    <t>230</t>
  </si>
  <si>
    <t>8240488653</t>
  </si>
  <si>
    <t>SP 1</t>
  </si>
  <si>
    <t>SP 29</t>
  </si>
  <si>
    <t>88.37775666666667</t>
  </si>
  <si>
    <t>2023-10-18</t>
  </si>
  <si>
    <t>2023-10-25T14:18:00+05:30</t>
  </si>
  <si>
    <t>QTBCLOI</t>
  </si>
  <si>
    <t>88d 23' 19.932" , 22d 37' 6.708"
null</t>
  </si>
  <si>
    <t>28</t>
  </si>
  <si>
    <t>1697445003</t>
  </si>
  <si>
    <t>17 Bagmari LAne</t>
  </si>
  <si>
    <t>Neli nagar</t>
  </si>
  <si>
    <t>Sabita Ghosh</t>
  </si>
  <si>
    <t>88d 23' 14.964" , 22d 28' 43.02"
null</t>
  </si>
  <si>
    <t>1698232219</t>
  </si>
  <si>
    <t>2023-10-17T14:01:51+05:30</t>
  </si>
  <si>
    <t>88.38024666666666</t>
  </si>
  <si>
    <t>22.590184999999998</t>
  </si>
  <si>
    <t>SP 44</t>
  </si>
  <si>
    <t>103A</t>
  </si>
  <si>
    <t>T_IntervwrDetails_2</t>
  </si>
  <si>
    <t>1104</t>
  </si>
  <si>
    <t>9038271079</t>
  </si>
  <si>
    <t>7003526381</t>
  </si>
  <si>
    <t>1697700801</t>
  </si>
  <si>
    <t>PETTY TRADERS</t>
  </si>
  <si>
    <t>88d 21' 48.594" , 22d 30' 59.322"
null</t>
  </si>
  <si>
    <t>9732913881</t>
  </si>
  <si>
    <t>9432864016</t>
  </si>
  <si>
    <t>8240038542</t>
  </si>
  <si>
    <t>22.461220000000004</t>
  </si>
  <si>
    <t>QACSCR</t>
  </si>
  <si>
    <t>982</t>
  </si>
  <si>
    <t>8537858549</t>
  </si>
  <si>
    <t>2023-10-25T17:03:21+05:30</t>
  </si>
  <si>
    <t>504</t>
  </si>
  <si>
    <t>8910626709</t>
  </si>
  <si>
    <t>2023-10-18T15:22:14+05:30</t>
  </si>
  <si>
    <t>22.520226666666666</t>
  </si>
  <si>
    <t>341</t>
  </si>
  <si>
    <t>1154</t>
  </si>
  <si>
    <t>88.377625</t>
  </si>
  <si>
    <t>927</t>
  </si>
  <si>
    <t>No</t>
  </si>
  <si>
    <t>CELL G: NCCS A, Females (100%), 25-45 years, primary grocery shopper, CORE USER - User of any Saffola Oats variant in the past 3 months, Veggie Twist Flavor - Test followed by Current</t>
  </si>
  <si>
    <t>88.38790666666667</t>
  </si>
  <si>
    <t>A_CLOISec_1</t>
  </si>
  <si>
    <t>NA</t>
  </si>
  <si>
    <t>299</t>
  </si>
  <si>
    <t>Q_208</t>
  </si>
  <si>
    <t>2023-10-17T12:34:13+05:30</t>
  </si>
  <si>
    <t>232</t>
  </si>
  <si>
    <t>1045</t>
  </si>
  <si>
    <t>Ankita Sahu</t>
  </si>
  <si>
    <t>2234891045</t>
  </si>
  <si>
    <t>9007653206</t>
  </si>
  <si>
    <t>3/25 New C I T Bilding</t>
  </si>
  <si>
    <t>22.618479999999998</t>
  </si>
  <si>
    <t>YES</t>
  </si>
  <si>
    <t>1698226812</t>
  </si>
  <si>
    <t>E/43</t>
  </si>
  <si>
    <t>2023-10-16T14:12:51+05:30</t>
  </si>
  <si>
    <t>2023-10-16T17:53:46+05:30</t>
  </si>
  <si>
    <t>88.34219</t>
  </si>
  <si>
    <t>22.57299833333333</t>
  </si>
  <si>
    <t>301</t>
  </si>
  <si>
    <t>Kiran Mishra</t>
  </si>
  <si>
    <t>2023-10-18T13:23:39+05:30</t>
  </si>
  <si>
    <t>9330607588</t>
  </si>
  <si>
    <t>D.H.Road Block -S/E 31</t>
  </si>
  <si>
    <t>157/7</t>
  </si>
  <si>
    <t>QPBCQB</t>
  </si>
  <si>
    <t>22.590018333333333</t>
  </si>
  <si>
    <t>88d 21' 46.458" , 22d 34' 21.222"
null</t>
  </si>
  <si>
    <t>SAFFOLA MASALA OATS - VEGGIE TWIST TEST (LK2)</t>
  </si>
  <si>
    <t>88.38887000000001</t>
  </si>
  <si>
    <t>T_CAGE_5</t>
  </si>
  <si>
    <t>259</t>
  </si>
  <si>
    <t>1697610171</t>
  </si>
  <si>
    <t>14:38:04</t>
  </si>
  <si>
    <t>88.39298666666667</t>
  </si>
  <si>
    <t>QTBCVD</t>
  </si>
  <si>
    <t>282</t>
  </si>
  <si>
    <t>Sahebun nesa</t>
  </si>
  <si>
    <t>88d 23' 19.212" , 22d 28' 44.358"
null</t>
  </si>
  <si>
    <t>2023-10-17T16:04:59+05:30</t>
  </si>
  <si>
    <t>234891049</t>
  </si>
  <si>
    <t>88d 22' 17.532" , 22d 31' 4.002"
null</t>
  </si>
  <si>
    <t>88.396055</t>
  </si>
  <si>
    <t>Madhumita Pal Mukherjee</t>
  </si>
  <si>
    <t>SP 14</t>
  </si>
  <si>
    <t>2/73</t>
  </si>
  <si>
    <t>88d 23' 58.374" , 22d 34' 52.698"
null</t>
  </si>
  <si>
    <t>No-Continue</t>
  </si>
  <si>
    <t>17/H/7</t>
  </si>
  <si>
    <t>2023-10-19T13:40:56+05:30</t>
  </si>
  <si>
    <t>Read/Understand Local Language- Continue</t>
  </si>
  <si>
    <t>22.507616666666664</t>
  </si>
  <si>
    <t>351</t>
  </si>
  <si>
    <t>Rina Saha</t>
  </si>
  <si>
    <t>Rita Sen</t>
  </si>
  <si>
    <t>Moytree Sarkar</t>
  </si>
  <si>
    <t>937</t>
  </si>
  <si>
    <t>88d 23' 32.07" , 22d 35' 0.456"
null</t>
  </si>
  <si>
    <t>22.508876666666666</t>
  </si>
  <si>
    <t>1697457447</t>
  </si>
  <si>
    <t>2023-10-17T14:37:07+05:30</t>
  </si>
  <si>
    <t>242</t>
  </si>
  <si>
    <t>2023-10-17T15:27:00+05:30</t>
  </si>
  <si>
    <t>Namita Das</t>
  </si>
  <si>
    <t>1171</t>
  </si>
  <si>
    <t>Priti Das</t>
  </si>
  <si>
    <t>Delhi</t>
  </si>
  <si>
    <t>1697454527</t>
  </si>
  <si>
    <t>88d 23' 32.304" , 22d 34' 59.934"
null</t>
  </si>
  <si>
    <t>1697709102</t>
  </si>
  <si>
    <t>QPBCPUR</t>
  </si>
  <si>
    <t>88d 23' 18.288" , 22d 37' 6.528"
null</t>
  </si>
  <si>
    <t>378</t>
  </si>
  <si>
    <t>88d 21' 53.232" , 22d 34' 23.208"
null</t>
  </si>
  <si>
    <t>GRADUATE/ POST GRADUATE: GENERAL</t>
  </si>
  <si>
    <t xml:space="preserve">Baghajatin </t>
  </si>
  <si>
    <t>CELL H: NCCS A, Females (100%), 25-45 years, primary grocery shopper, COTC USER - User of any Saffola Oats variant in the past 3 months, purchased any Saffola Masala Oats variant in the last 2 purchase occasions &amp;amp; using regularly since last 2 years, Veggie Twist Flavor - Test followed by Current</t>
  </si>
  <si>
    <t>700078</t>
  </si>
  <si>
    <t>35/2 B.T.Road Block -6/42</t>
  </si>
  <si>
    <t>Jhuma das</t>
  </si>
  <si>
    <t>269</t>
  </si>
  <si>
    <t>987</t>
  </si>
  <si>
    <t>202</t>
  </si>
  <si>
    <t>2023-10-16T14:00:03+05:30</t>
  </si>
  <si>
    <t>CVERE</t>
  </si>
  <si>
    <t>T_CAGE_7</t>
  </si>
  <si>
    <t>979</t>
  </si>
  <si>
    <t>1007</t>
  </si>
  <si>
    <t>Sup:-2</t>
  </si>
  <si>
    <t>Sumana Dey</t>
  </si>
  <si>
    <t>Arpita adhikari</t>
  </si>
  <si>
    <t>Followed</t>
  </si>
  <si>
    <t>1097</t>
  </si>
  <si>
    <t>9732530731</t>
  </si>
  <si>
    <t>6</t>
  </si>
  <si>
    <t xml:space="preserve"> Kolkata </t>
  </si>
  <si>
    <t>9051918725</t>
  </si>
  <si>
    <t>1022</t>
  </si>
  <si>
    <t>SP 24</t>
  </si>
  <si>
    <t>QPBCV</t>
  </si>
  <si>
    <t>SP 16</t>
  </si>
  <si>
    <t>88.40925333333334</t>
  </si>
  <si>
    <t>700038</t>
  </si>
  <si>
    <t>22.517778333333332</t>
  </si>
  <si>
    <t>2023-10-18T17:52:26+05:30</t>
  </si>
  <si>
    <t>Matched- Continue</t>
  </si>
  <si>
    <t>CLOIT</t>
  </si>
  <si>
    <t>Tumpa Hazra</t>
  </si>
  <si>
    <t>T_EndGPS_2</t>
  </si>
  <si>
    <t>SP 8</t>
  </si>
  <si>
    <t>88.38177666666667</t>
  </si>
  <si>
    <t>88d 22' 28.866" , 22d 31' 12.816"
null</t>
  </si>
  <si>
    <t>lake coloni</t>
  </si>
  <si>
    <t>88d 19' 4.68" , 22d 30' 32.508"
null</t>
  </si>
  <si>
    <t>CEMP</t>
  </si>
  <si>
    <t>Ruby  Raut</t>
  </si>
  <si>
    <t>Ballygaung stn Rd</t>
  </si>
  <si>
    <t>88d 24' 33.228" , 22d 33' 32.106"
null</t>
  </si>
  <si>
    <t>2023-10-16T13:15:57+05:30</t>
  </si>
  <si>
    <t>Piyali halder</t>
  </si>
  <si>
    <t>82, Shaymbosh Rd,CIT qtr A/34,c/oSankar Datta</t>
  </si>
  <si>
    <t>252</t>
  </si>
  <si>
    <t>30</t>
  </si>
  <si>
    <t>14:33:26</t>
  </si>
  <si>
    <t>8910195493</t>
  </si>
  <si>
    <t>17 Bagmari Road</t>
  </si>
  <si>
    <t>1057</t>
  </si>
  <si>
    <t>9051368349</t>
  </si>
  <si>
    <t>T_VCON_1</t>
  </si>
  <si>
    <t>8100413939</t>
  </si>
  <si>
    <t>1698223680</t>
  </si>
  <si>
    <t>Das para</t>
  </si>
  <si>
    <t xml:space="preserve">Cossipore </t>
  </si>
  <si>
    <t>Rima Bhowmick</t>
  </si>
  <si>
    <t>321</t>
  </si>
  <si>
    <t>22.618398333333335</t>
  </si>
  <si>
    <t>CICEL</t>
  </si>
  <si>
    <t>Set_CLOIM</t>
  </si>
  <si>
    <t>2023-10-16T14:46:43+05:30</t>
  </si>
  <si>
    <t>88d 22' 11.184" , 22d 31' 7.404"
null</t>
  </si>
  <si>
    <t>1697524439</t>
  </si>
  <si>
    <t>QTBCD</t>
  </si>
  <si>
    <t>8/8</t>
  </si>
  <si>
    <t>Rumpa Nag</t>
  </si>
  <si>
    <t>baghajitin</t>
  </si>
  <si>
    <t>8100608109</t>
  </si>
  <si>
    <t>Rinky Das</t>
  </si>
  <si>
    <t>1697442959</t>
  </si>
  <si>
    <t>D.H.ROAD S/F13</t>
  </si>
  <si>
    <t>Beleghata Main Road,</t>
  </si>
  <si>
    <t>348</t>
  </si>
  <si>
    <t>Yes- Continue</t>
  </si>
  <si>
    <t>Munmun Guli</t>
  </si>
  <si>
    <t>SP 26</t>
  </si>
  <si>
    <t>T_VAD2_1</t>
  </si>
  <si>
    <t>QPBCDS</t>
  </si>
  <si>
    <t>88d 22' 15.582" , 22d 30' 44.478"
null</t>
  </si>
  <si>
    <t>Set_TF7</t>
  </si>
  <si>
    <t>22.618530000000003</t>
  </si>
  <si>
    <t>7595815062</t>
  </si>
  <si>
    <t>22.582681666666666</t>
  </si>
  <si>
    <t>25</t>
  </si>
  <si>
    <t>1/23</t>
  </si>
  <si>
    <t>8013995593</t>
  </si>
  <si>
    <t>9073470730</t>
  </si>
  <si>
    <t>949</t>
  </si>
  <si>
    <t>1168</t>
  </si>
  <si>
    <t>kakulia</t>
  </si>
  <si>
    <t>1101</t>
  </si>
  <si>
    <t>1354</t>
  </si>
  <si>
    <t>16/35</t>
  </si>
  <si>
    <t>700063</t>
  </si>
  <si>
    <t>QTBCCN</t>
  </si>
  <si>
    <t>22.478988333333337</t>
  </si>
  <si>
    <t>QACOE</t>
  </si>
  <si>
    <t>22.516478333333332</t>
  </si>
  <si>
    <t>1698228173</t>
  </si>
  <si>
    <t>88d 22' 58.638" , 22d 30' 27.42"
null</t>
  </si>
  <si>
    <t>1191</t>
  </si>
  <si>
    <t>22.618341666666666</t>
  </si>
  <si>
    <t>QTBCAGE</t>
  </si>
  <si>
    <t>QPBCMOU</t>
  </si>
  <si>
    <t>22.625215000000004</t>
  </si>
  <si>
    <t>T_CAGE3_1</t>
  </si>
  <si>
    <t>9734945228</t>
  </si>
  <si>
    <t>Q131</t>
  </si>
  <si>
    <t>QTBCNam</t>
  </si>
  <si>
    <t>855</t>
  </si>
  <si>
    <t>88.36951499999999</t>
  </si>
  <si>
    <t xml:space="preserve">C/O Shyamal Pyne, Rakhal Das Auddy Road, 1st floor </t>
  </si>
  <si>
    <t>Accept</t>
  </si>
  <si>
    <t>22.581304999999997</t>
  </si>
  <si>
    <t>88.36491</t>
  </si>
  <si>
    <t>22.558918333333335</t>
  </si>
  <si>
    <t>QACOutcome</t>
  </si>
  <si>
    <t>11/B, Amar Halder</t>
  </si>
  <si>
    <t>kolkata</t>
  </si>
  <si>
    <t>QPBCOCCU</t>
  </si>
  <si>
    <t>Successful</t>
  </si>
  <si>
    <t>CLOIM</t>
  </si>
  <si>
    <t>QPBCPAR</t>
  </si>
  <si>
    <t>6289685026</t>
  </si>
  <si>
    <t>8697919691</t>
  </si>
  <si>
    <t>1698231026</t>
  </si>
  <si>
    <t>214</t>
  </si>
  <si>
    <t>1697528704</t>
  </si>
  <si>
    <t>1027</t>
  </si>
  <si>
    <t>7003717522</t>
  </si>
  <si>
    <t>2023-10-25T15:02:13+05:30</t>
  </si>
  <si>
    <t>88.37114166666667</t>
  </si>
  <si>
    <t>7047187078</t>
  </si>
  <si>
    <t>22/2</t>
  </si>
  <si>
    <t>8981309629</t>
  </si>
  <si>
    <t>2023-10-17T12:22:12+05:30</t>
  </si>
  <si>
    <t>QPBCSEC</t>
  </si>
  <si>
    <t>Q_275_S</t>
  </si>
  <si>
    <t>2234891050</t>
  </si>
  <si>
    <t>Shaymbosh Rd</t>
  </si>
  <si>
    <t>358</t>
  </si>
  <si>
    <t>88d 23' 20.436" , 22d 28' 47.124"
null</t>
  </si>
  <si>
    <t>7044546246</t>
  </si>
  <si>
    <t>88.39497833333334</t>
  </si>
  <si>
    <t>88d 20' 16.158" , 22d 30' 43.896"
null</t>
  </si>
  <si>
    <t>1697531511</t>
  </si>
  <si>
    <t>Set_End_M_Time</t>
  </si>
  <si>
    <t>Manicktola Main Road,C/OSaheb Mukherjee</t>
  </si>
  <si>
    <t>1697547802</t>
  </si>
  <si>
    <t>2023-10-25</t>
  </si>
  <si>
    <t>Aparna Mondal</t>
  </si>
  <si>
    <t>88.31051000000001</t>
  </si>
  <si>
    <t>8961661067</t>
  </si>
  <si>
    <t>8420373144</t>
  </si>
  <si>
    <t>2023-10-16T17:27:27+05:30</t>
  </si>
  <si>
    <t>Before survery start do not know (Him/Her) - Continue</t>
  </si>
  <si>
    <t>9123390345</t>
  </si>
  <si>
    <t>88.36349833333334</t>
  </si>
  <si>
    <t>9007452258</t>
  </si>
  <si>
    <t>88.36478666666666</t>
  </si>
  <si>
    <t>88.38749000000001</t>
  </si>
  <si>
    <t>2023-10-16T15:07:09+05:30</t>
  </si>
  <si>
    <t>QTBCMDE</t>
  </si>
  <si>
    <t>QPBCADD</t>
  </si>
  <si>
    <t>1697531647</t>
  </si>
  <si>
    <t>2023-10-16T16:18:31+05:30</t>
  </si>
  <si>
    <t>82,CIT qtr, c/o Nomita Mukharjee</t>
  </si>
  <si>
    <t>T_CAGE_2</t>
  </si>
  <si>
    <t>Payel Das</t>
  </si>
  <si>
    <t>Sandhya Pyne</t>
  </si>
  <si>
    <t>C/O Janmen Das. Rakhal Das Auddy Road</t>
  </si>
  <si>
    <t>1697529454</t>
  </si>
  <si>
    <t>88.37824333333334</t>
  </si>
  <si>
    <t>22.589803333333332</t>
  </si>
  <si>
    <t>2023-10-17T14:04:07+05:30</t>
  </si>
  <si>
    <t>1002</t>
  </si>
  <si>
    <t>D.H.Road Block -S/E-24</t>
  </si>
  <si>
    <t>Riya Some</t>
  </si>
  <si>
    <t>88.36320666666667</t>
  </si>
  <si>
    <t>College Squt</t>
  </si>
  <si>
    <t>22.55897</t>
  </si>
  <si>
    <t>1092</t>
  </si>
  <si>
    <t>1</t>
  </si>
  <si>
    <t>88.31815833333333</t>
  </si>
  <si>
    <t>22.590325</t>
  </si>
  <si>
    <t>88d 19' 5.37" , 22d 30' 31.956"
null</t>
  </si>
  <si>
    <t>9/20</t>
  </si>
  <si>
    <t>2023-10-17T12:22:11+05:30</t>
  </si>
  <si>
    <t>13/16</t>
  </si>
  <si>
    <t>9123978307</t>
  </si>
  <si>
    <t>A_QCsel_1</t>
  </si>
  <si>
    <t>T_QPBCName_2</t>
  </si>
  <si>
    <t>22.58346</t>
  </si>
  <si>
    <t>1262</t>
  </si>
  <si>
    <t>88.37153666666667</t>
  </si>
  <si>
    <t>SP 11</t>
  </si>
  <si>
    <t>88.39233333333335</t>
  </si>
  <si>
    <t>2023-10-25T16:20:26+05:30</t>
  </si>
  <si>
    <t>QPBCHHI</t>
  </si>
  <si>
    <t>Harish chatterjee st</t>
  </si>
  <si>
    <t>700025</t>
  </si>
  <si>
    <t>Accompaniment Questions</t>
  </si>
  <si>
    <t>88.39954833333334</t>
  </si>
  <si>
    <t>SP 3</t>
  </si>
  <si>
    <t>QPBCKNW</t>
  </si>
  <si>
    <t>16,Dumdum Rd.C.I.T.Building</t>
  </si>
  <si>
    <t>HOUSEWIFE</t>
  </si>
  <si>
    <t>934</t>
  </si>
  <si>
    <t>SHOP OWNERS</t>
  </si>
  <si>
    <t>Gita Dutta</t>
  </si>
  <si>
    <t>6/95 B.T.Road</t>
  </si>
  <si>
    <t>22.572944999999997</t>
  </si>
  <si>
    <t>1044</t>
  </si>
  <si>
    <t>Hudco</t>
  </si>
  <si>
    <t>88.39469333333334</t>
  </si>
  <si>
    <t>SP 38</t>
  </si>
  <si>
    <t>88.31007999999999</t>
  </si>
  <si>
    <t>1697540738</t>
  </si>
  <si>
    <t>QTBCOutcome</t>
  </si>
  <si>
    <t>A.T.Chatterjee Rd.</t>
  </si>
  <si>
    <t>Baisakhi Haldar</t>
  </si>
  <si>
    <t>2023-10-16T12:49:41+05:30</t>
  </si>
  <si>
    <t>QACPRT</t>
  </si>
  <si>
    <t>88d 20' 32.406" , 22d 31' 47.568"
null</t>
  </si>
  <si>
    <t>1697542577</t>
  </si>
  <si>
    <t>88d 24' 0.186" , 22d 34' 50.238"
null</t>
  </si>
  <si>
    <t>1697536620</t>
  </si>
  <si>
    <t>QTBCOCC</t>
  </si>
  <si>
    <t>Chetla</t>
  </si>
  <si>
    <t>Vendor Team</t>
  </si>
  <si>
    <t>1079</t>
  </si>
  <si>
    <t>1697446729</t>
  </si>
  <si>
    <t>88.37149166666669</t>
  </si>
  <si>
    <t>Sima Chakraborty</t>
  </si>
  <si>
    <t>22.50903</t>
  </si>
  <si>
    <t>22.504148333333333</t>
  </si>
  <si>
    <t>2023-10-17T15:09:37+05:30</t>
  </si>
  <si>
    <t>1697719191</t>
  </si>
  <si>
    <t>2023-10-16T14:34:43+05:30</t>
  </si>
  <si>
    <t>13:56:11</t>
  </si>
  <si>
    <t>88.40900666666667</t>
  </si>
  <si>
    <t>1435</t>
  </si>
  <si>
    <t>3</t>
  </si>
  <si>
    <t>343</t>
  </si>
  <si>
    <t>A.T.Chatterjee Rd</t>
  </si>
  <si>
    <t>1697626489</t>
  </si>
  <si>
    <t>22.460411666666666</t>
  </si>
  <si>
    <t>SP 21</t>
  </si>
  <si>
    <t>A_CLOISec_3</t>
  </si>
  <si>
    <t>88d 23' 42.444" , 22d 35' 24.066"
null</t>
  </si>
  <si>
    <t>Priyanka sharma</t>
  </si>
  <si>
    <t>2023-10-17T17:02:58+05:30</t>
  </si>
  <si>
    <t>CELL E: NCCS A, Females (100%), 25-45 years, primary grocery shopper, CORE USER - User of any Saffola Oats variant in the past 3 months, Veggie Twist Flavor - Current followed by Test</t>
  </si>
  <si>
    <t>1697534087</t>
  </si>
  <si>
    <t>88d 23' 19.224" , 22d 37' 6.198"
null</t>
  </si>
  <si>
    <t>88.33817333333333</t>
  </si>
  <si>
    <t>Mousumi Das</t>
  </si>
  <si>
    <t>2234891047</t>
  </si>
  <si>
    <t>2023-10-16T14:53:37+05:30</t>
  </si>
  <si>
    <t>25/1</t>
  </si>
  <si>
    <t>226</t>
  </si>
  <si>
    <t>SUPERVISORY LEVEL</t>
  </si>
  <si>
    <t>1697527853</t>
  </si>
  <si>
    <t>SP 5</t>
  </si>
  <si>
    <t>6290734060</t>
  </si>
  <si>
    <t>B.U.K dutta road</t>
  </si>
  <si>
    <t>Main Section 3</t>
  </si>
  <si>
    <t>8100021392</t>
  </si>
  <si>
    <t>LOI OK</t>
  </si>
  <si>
    <t>Putul Das</t>
  </si>
  <si>
    <t xml:space="preserve">38/E C/O Arijit Biswas </t>
  </si>
  <si>
    <t>1697531182</t>
  </si>
  <si>
    <t>1698228467</t>
  </si>
  <si>
    <t>9748026604</t>
  </si>
  <si>
    <t>1108</t>
  </si>
  <si>
    <t>QPBCQD</t>
  </si>
  <si>
    <t>9831266461</t>
  </si>
  <si>
    <t>88.37468500000001</t>
  </si>
  <si>
    <t xml:space="preserve">Samit Ghosh </t>
  </si>
  <si>
    <t>7003655837</t>
  </si>
  <si>
    <t>7980940283</t>
  </si>
  <si>
    <t>2023-10-18T13:51:06+05:30</t>
  </si>
  <si>
    <t>6289164941</t>
  </si>
  <si>
    <t>Rupali Das</t>
  </si>
  <si>
    <t>1376</t>
  </si>
  <si>
    <t xml:space="preserve">Namita Das </t>
  </si>
  <si>
    <t>88d 22' 48.888" , 22d 30' 14.934"
null</t>
  </si>
  <si>
    <t>CON2</t>
  </si>
  <si>
    <t>6290131913</t>
  </si>
  <si>
    <t>276</t>
  </si>
  <si>
    <t>9836032252</t>
  </si>
  <si>
    <t>700010</t>
  </si>
  <si>
    <t>88.30924166666667</t>
  </si>
  <si>
    <t>1697625833</t>
  </si>
  <si>
    <t>Sumana Mandal</t>
  </si>
  <si>
    <t>9073736267</t>
  </si>
  <si>
    <t>6291568533</t>
  </si>
  <si>
    <t>411111117</t>
  </si>
  <si>
    <t>Kankurgachhi</t>
  </si>
  <si>
    <t>Q_200</t>
  </si>
  <si>
    <t>QPBCPRO</t>
  </si>
  <si>
    <t>1697447803</t>
  </si>
  <si>
    <t>CPL5_OP_Eng</t>
  </si>
  <si>
    <t>1282</t>
  </si>
  <si>
    <t>1623</t>
  </si>
  <si>
    <t>22.590349999999997</t>
  </si>
  <si>
    <t>2023-10-20</t>
  </si>
  <si>
    <t>8276991256</t>
  </si>
  <si>
    <t>QTBCREG</t>
  </si>
  <si>
    <t>88.34216166666666</t>
  </si>
  <si>
    <t>SP 23</t>
  </si>
  <si>
    <t>A_CLOISec_5</t>
  </si>
  <si>
    <t>9875461601</t>
  </si>
  <si>
    <t>2234891057</t>
  </si>
  <si>
    <t>2023-10-19T15:21:42+05:30</t>
  </si>
  <si>
    <t>Mumbai</t>
  </si>
  <si>
    <t>Pratima Singha</t>
  </si>
  <si>
    <t>22.55911</t>
  </si>
  <si>
    <t>88.388285</t>
  </si>
  <si>
    <t>88d 19' 4.938" , 22d 30' 32.646"
null</t>
  </si>
  <si>
    <t>UNEMPLOYED</t>
  </si>
  <si>
    <t>B .B Chatterjee road.block2.room 39</t>
  </si>
  <si>
    <t>QACDS</t>
  </si>
  <si>
    <t>1697537256</t>
  </si>
  <si>
    <t>22.512853333333336</t>
  </si>
  <si>
    <t>2023-10-17T13:56:22+05:30</t>
  </si>
  <si>
    <t>103/A</t>
  </si>
  <si>
    <t>Afruja Chand</t>
  </si>
  <si>
    <t>Q_277_S</t>
  </si>
  <si>
    <t>8101740135</t>
  </si>
  <si>
    <t>22.62512333333333</t>
  </si>
  <si>
    <t>558</t>
  </si>
  <si>
    <t>T_CAGE_9</t>
  </si>
  <si>
    <t>1009</t>
  </si>
  <si>
    <t>Modulus Team</t>
  </si>
  <si>
    <t>Ivy Ghosh</t>
  </si>
  <si>
    <t>1697453311</t>
  </si>
  <si>
    <t>286</t>
  </si>
  <si>
    <t>59/60 Bagmari Road. B R S -3</t>
  </si>
  <si>
    <t>22.512193333333336</t>
  </si>
  <si>
    <t>88.39302833333335</t>
  </si>
  <si>
    <t>1697442357</t>
  </si>
  <si>
    <t>22.512040000000002</t>
  </si>
  <si>
    <t>2023-10-17T16:35:38+05:30</t>
  </si>
  <si>
    <t>22.479463333333335</t>
  </si>
  <si>
    <t>211</t>
  </si>
  <si>
    <t>88.31803833333333</t>
  </si>
  <si>
    <t>Ruby Raut</t>
  </si>
  <si>
    <t>SP 18</t>
  </si>
  <si>
    <t>sahebun nesa</t>
  </si>
  <si>
    <t>2023-10-25T15:10:12+05:30</t>
  </si>
  <si>
    <t>1202</t>
  </si>
  <si>
    <t>8229941173</t>
  </si>
  <si>
    <t>No - Continue</t>
  </si>
  <si>
    <t>88d 23' 34.902" , 22d 34' 57.528"
null</t>
  </si>
  <si>
    <t>2023-10-16T15:20:08+05:30</t>
  </si>
  <si>
    <t>Lakshi Puluy</t>
  </si>
  <si>
    <t>Sathi chakraborty</t>
  </si>
  <si>
    <t>1292</t>
  </si>
  <si>
    <t>SSC/ HSC</t>
  </si>
  <si>
    <t>SP 33</t>
  </si>
  <si>
    <t>COCCU</t>
  </si>
  <si>
    <t>1697526987</t>
  </si>
  <si>
    <t>QPBCCC1</t>
  </si>
  <si>
    <t>88.39282333333334</t>
  </si>
  <si>
    <t>Date</t>
  </si>
  <si>
    <t>Dhakuria</t>
  </si>
  <si>
    <t>246</t>
  </si>
  <si>
    <t>Swapna Paul</t>
  </si>
  <si>
    <t>2234891059</t>
  </si>
  <si>
    <t>1697613302</t>
  </si>
  <si>
    <t>QPBCAD</t>
  </si>
  <si>
    <t>22.573113333333335</t>
  </si>
  <si>
    <t>22.515859999999996</t>
  </si>
  <si>
    <t>B.B chatterjee road</t>
  </si>
  <si>
    <t>669</t>
  </si>
  <si>
    <t>Dipty Halder</t>
  </si>
  <si>
    <t>261</t>
  </si>
  <si>
    <t>2023-10-16T14:28:49+05:30</t>
  </si>
  <si>
    <t>9038350353</t>
  </si>
  <si>
    <t>Iti jatua</t>
  </si>
  <si>
    <t>6/13</t>
  </si>
  <si>
    <t>Neli negar</t>
  </si>
  <si>
    <t>971</t>
  </si>
  <si>
    <t>Thakur pukur</t>
  </si>
  <si>
    <t>9903810040</t>
  </si>
  <si>
    <t>315</t>
  </si>
  <si>
    <t>Row Labels</t>
  </si>
  <si>
    <t>Grand Total</t>
  </si>
  <si>
    <t>Column Labels</t>
  </si>
  <si>
    <t>Count of CICEL</t>
  </si>
  <si>
    <t>SS</t>
  </si>
  <si>
    <t>Extra or Balance</t>
  </si>
  <si>
    <t>CELL A</t>
  </si>
  <si>
    <t>CELL B</t>
  </si>
  <si>
    <t>CELL C</t>
  </si>
  <si>
    <t>CELL D</t>
  </si>
  <si>
    <t>CELL E</t>
  </si>
  <si>
    <t>CELL F</t>
  </si>
  <si>
    <t>CELL G</t>
  </si>
  <si>
    <t>CELL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</si>
</sst>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quotePrefix="1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NumberFormat="1" applyBorder="1"/>
    <xf numFmtId="0" fontId="0" fillId="0" borderId="9" xfId="0" applyBorder="1"/>
    <xf numFmtId="0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/>
    <xf numFmtId="22" fontId="0" fillId="0" borderId="1" xfId="0" applyNumberFormat="1" applyBorder="1"/>
    <xf numFmtId="0" fontId="0" fillId="0" borderId="1" xfId="0" quotePrefix="1" applyBorder="1"/>
    <xf numFmtId="49" fontId="0" fillId="0" borderId="1" xfId="0" quotePrefix="1" applyNumberFormat="1" applyBorder="1"/>
    <xf numFmtId="49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pali Kaskar" refreshedDate="45224.93630335648" createdVersion="8" refreshedVersion="8" minRefreshableVersion="3" recordCount="479">
  <cacheSource type="worksheet">
    <worksheetSource ref="A1:ET82" sheet="Sheet1"/>
  </cacheSource>
  <cacheFields count="532">
    <cacheField name="SbjNum" numFmtId="0">
      <sharedItems containsSemiMixedTypes="0" containsString="0" containsNumber="1" containsInteger="1" minValue="32513946" maxValue="32775498"/>
    </cacheField>
    <cacheField name="Filter" numFmtId="0">
      <sharedItems containsSemiMixedTypes="0" containsString="0" containsNumber="1" containsInteger="1" minValue="-1" maxValue="-1"/>
    </cacheField>
    <cacheField name="Date" numFmtId="22">
      <sharedItems containsSemiMixedTypes="0" containsNonDate="0" containsDate="1" containsString="0" minDate="2023-10-16T10:00:18" maxDate="2023-10-25T18:50:38"/>
    </cacheField>
    <cacheField name="Srvyr" numFmtId="0">
      <sharedItems/>
    </cacheField>
    <cacheField name="SbjNam" numFmtId="0">
      <sharedItems/>
    </cacheField>
    <cacheField name="UsrUnq" numFmtId="0">
      <sharedItems containsNonDate="0" containsString="0" containsBlank="1"/>
    </cacheField>
    <cacheField name="Duration" numFmtId="0">
      <sharedItems containsDate="1" containsMixedTypes="1" minDate="1899-12-30T00:07:22" maxDate="1899-12-30T22:44:38"/>
    </cacheField>
    <cacheField name="Upload" numFmtId="22">
      <sharedItems containsSemiMixedTypes="0" containsNonDate="0" containsDate="1" containsString="0" minDate="2023-10-16T12:30:36" maxDate="2023-10-25T18:59:58"/>
    </cacheField>
    <cacheField name="SubjData" numFmtId="0">
      <sharedItems containsNonDate="0" containsString="0" containsBlank="1"/>
    </cacheField>
    <cacheField name="RvwTime" numFmtId="22">
      <sharedItems containsSemiMixedTypes="0" containsNonDate="0" containsDate="1" containsString="0" minDate="2023-10-16T19:56:11" maxDate="9999-12-31T23:59:59"/>
    </cacheField>
    <cacheField name="RvwComment" numFmtId="0">
      <sharedItems containsNonDate="0" containsString="0" containsBlank="1"/>
    </cacheField>
    <cacheField name="SrvyrComment" numFmtId="0">
      <sharedItems containsNonDate="0" containsString="0" containsBlank="1"/>
    </cacheField>
    <cacheField name="Complete" numFmtId="0">
      <sharedItems/>
    </cacheField>
    <cacheField name="StopQ" numFmtId="0">
      <sharedItems containsSemiMixedTypes="0" containsString="0" containsNumber="1" containsInteger="1" minValue="306" maxValue="306"/>
    </cacheField>
    <cacheField name="Test" numFmtId="0">
      <sharedItems/>
    </cacheField>
    <cacheField name="ParentID" numFmtId="0">
      <sharedItems containsNonDate="0" containsString="0" containsBlank="1"/>
    </cacheField>
    <cacheField name="Latitude" numFmtId="0">
      <sharedItems containsBlank="1"/>
    </cacheField>
    <cacheField name="Longitude" numFmtId="0">
      <sharedItems containsBlank="1"/>
    </cacheField>
    <cacheField name="Status" numFmtId="0">
      <sharedItems/>
    </cacheField>
    <cacheField name="UTCDiff" numFmtId="0">
      <sharedItems containsSemiMixedTypes="0" containsString="0" containsNumber="1" minValue="5.5" maxValue="7"/>
    </cacheField>
    <cacheField name="QAScore" numFmtId="0">
      <sharedItems containsNonDate="0" containsString="0" containsBlank="1"/>
    </cacheField>
    <cacheField name="FrScName" numFmtId="0">
      <sharedItems containsNonDate="0" containsString="0" containsBlank="1"/>
    </cacheField>
    <cacheField name="ExReNum" numFmtId="0">
      <sharedItems containsNonDate="0" containsString="0" containsBlank="1"/>
    </cacheField>
    <cacheField name="VStart" numFmtId="22">
      <sharedItems containsSemiMixedTypes="0" containsNonDate="0" containsDate="1" containsString="0" minDate="2023-10-16T10:00:18" maxDate="2023-10-25T18:50:38"/>
    </cacheField>
    <cacheField name="VEnd" numFmtId="22">
      <sharedItems containsSemiMixedTypes="0" containsNonDate="0" containsDate="1" containsString="0" minDate="2023-10-16T10:14:34" maxDate="2023-10-25T18:59:56"/>
    </cacheField>
    <cacheField name="RvwName" numFmtId="0">
      <sharedItems/>
    </cacheField>
    <cacheField name="Cancel" numFmtId="0">
      <sharedItems containsSemiMixedTypes="0" containsString="0" containsNumber="1" containsInteger="1" minValue="-1" maxValue="-1"/>
    </cacheField>
    <cacheField name="FIXTHIS" numFmtId="49">
      <sharedItems/>
    </cacheField>
    <cacheField name="Set_Surveymode" numFmtId="49">
      <sharedItems/>
    </cacheField>
    <cacheField name="SurveyMode1" numFmtId="49">
      <sharedItems/>
    </cacheField>
    <cacheField name="Linkjump" numFmtId="49">
      <sharedItems/>
    </cacheField>
    <cacheField name="script_punchDateTimeInIntvInfo" numFmtId="49">
      <sharedItems/>
    </cacheField>
    <cacheField name="T_IntervwrDetails_1" numFmtId="49">
      <sharedItems/>
    </cacheField>
    <cacheField name="T_IntervwrDetails_2" numFmtId="49">
      <sharedItems/>
    </cacheField>
    <cacheField name="T_IntervwrDetails_3" numFmtId="49">
      <sharedItems/>
    </cacheField>
    <cacheField name="T_IntervwrDetails_4" numFmtId="49">
      <sharedItems/>
    </cacheField>
    <cacheField name="T_DateTimeInIntvInfo_3" numFmtId="49">
      <sharedItems/>
    </cacheField>
    <cacheField name="T_DateTimeInIntvInfo_4" numFmtId="49">
      <sharedItems/>
    </cacheField>
    <cacheField name="script_verbatimid" numFmtId="49">
      <sharedItems/>
    </cacheField>
    <cacheField name="OpenEndedsID" numFmtId="49">
      <sharedItems/>
    </cacheField>
    <cacheField name="CCMPT" numFmtId="49">
      <sharedItems/>
    </cacheField>
    <cacheField name="MCMPT" numFmtId="49">
      <sharedItems/>
    </cacheField>
    <cacheField name="CCHID" numFmtId="49">
      <sharedItems/>
    </cacheField>
    <cacheField name="Punching_121314" numFmtId="49">
      <sharedItems/>
    </cacheField>
    <cacheField name="GetGPSStart" numFmtId="49">
      <sharedItems/>
    </cacheField>
    <cacheField name="T_StartGPS_1" numFmtId="49">
      <sharedItems/>
    </cacheField>
    <cacheField name="T_StartGPS_2" numFmtId="49">
      <sharedItems/>
    </cacheField>
    <cacheField name="T_StartGPS_3" numFmtId="49">
      <sharedItems/>
    </cacheField>
    <cacheField name="CVER" numFmtId="49">
      <sharedItems/>
    </cacheField>
    <cacheField name="Set_CVER" numFmtId="49">
      <sharedItems/>
    </cacheField>
    <cacheField name="Set_Rand_Int" numFmtId="49">
      <sharedItems/>
    </cacheField>
    <cacheField name="Rand_Int" numFmtId="49">
      <sharedItems/>
    </cacheField>
    <cacheField name="Pern" numFmtId="49">
      <sharedItems/>
    </cacheField>
    <cacheField name="Clear_Anam" numFmtId="49">
      <sharedItems/>
    </cacheField>
    <cacheField name="T_Aname_2" numFmtId="49">
      <sharedItems/>
    </cacheField>
    <cacheField name="T_Aname_3" numFmtId="49">
      <sharedItems/>
    </cacheField>
    <cacheField name="CAW1" numFmtId="49">
      <sharedItems/>
    </cacheField>
    <cacheField name="NAW1" numFmtId="49">
      <sharedItems/>
    </cacheField>
    <cacheField name="BAW1" numFmtId="49">
      <sharedItems/>
    </cacheField>
    <cacheField name="CGEOLOC_LA" numFmtId="49">
      <sharedItems/>
    </cacheField>
    <cacheField name="CGEOLOC_LO" numFmtId="49">
      <sharedItems/>
    </cacheField>
    <cacheField name="Set_Beg_S_Time" numFmtId="49">
      <sharedItems/>
    </cacheField>
    <cacheField name="Begin_S_time" numFmtId="49">
      <sharedItems/>
    </cacheField>
    <cacheField name="T1" numFmtId="49">
      <sharedItems/>
    </cacheField>
    <cacheField name="xINTRO" numFmtId="49">
      <sharedItems/>
    </cacheField>
    <cacheField name="Set_xINTRO" numFmtId="49">
      <sharedItems/>
    </cacheField>
    <cacheField name="xSC" numFmtId="49">
      <sharedItems/>
    </cacheField>
    <cacheField name="xSCGrid" numFmtId="49">
      <sharedItems/>
    </cacheField>
    <cacheField name="xMR" numFmtId="49">
      <sharedItems/>
    </cacheField>
    <cacheField name="xSR" numFmtId="49">
      <sharedItems/>
    </cacheField>
    <cacheField name="xGRID" numFmtId="49">
      <sharedItems/>
    </cacheField>
    <cacheField name="xOE" numFmtId="49">
      <sharedItems/>
    </cacheField>
    <cacheField name="CDATE" numFmtId="49">
      <sharedItems/>
    </cacheField>
    <cacheField name="CSTA" numFmtId="49">
      <sharedItems/>
    </cacheField>
    <cacheField name="datec" numFmtId="49">
      <sharedItems/>
    </cacheField>
    <cacheField name="Stdid" numFmtId="49">
      <sharedItems/>
    </cacheField>
    <cacheField name="Date2" numFmtId="49">
      <sharedItems/>
    </cacheField>
    <cacheField name="Q_45" numFmtId="49">
      <sharedItems/>
    </cacheField>
    <cacheField name="Date3" numFmtId="49">
      <sharedItems/>
    </cacheField>
    <cacheField name="xMcode" numFmtId="49">
      <sharedItems/>
    </cacheField>
    <cacheField name="CNAM" numFmtId="49">
      <sharedItems/>
    </cacheField>
    <cacheField name="CITY" numFmtId="49">
      <sharedItems count="4">
        <s v="Delhi"/>
        <s v="Kolkatta"/>
        <s v="Lucknow"/>
        <s v="Mumbai"/>
      </sharedItems>
    </cacheField>
    <cacheField name="CSAMP" numFmtId="49">
      <sharedItems count="35">
        <s v="SP 4"/>
        <s v="SP 21"/>
        <s v="SP 2"/>
        <s v="SP 26"/>
        <s v="SP 16"/>
        <s v="SP 3"/>
        <s v="SP 6"/>
        <s v="SP 10"/>
        <s v="SP 32"/>
        <s v="SP 19"/>
        <s v="SP 1"/>
        <s v="SP 25"/>
        <s v="SP 14"/>
        <s v="SP 9"/>
        <s v="SP 13"/>
        <s v="SP 12"/>
        <s v="SP 24"/>
        <s v="SP 27"/>
        <s v="SP 11"/>
        <s v="SP 17"/>
        <s v="SP 18"/>
        <s v="SP 33"/>
        <s v="SP 7"/>
        <s v="SP 8"/>
        <s v="SP 35"/>
        <s v="SP 15"/>
        <s v="SP 28"/>
        <s v="SP 5"/>
        <s v="SP 23"/>
        <s v="SP 22"/>
        <s v="SP 20"/>
        <s v="SP 29"/>
        <s v="SP 30"/>
        <s v="SP 38"/>
        <s v="SP 44"/>
      </sharedItems>
    </cacheField>
    <cacheField name="Set_CRED1" numFmtId="49">
      <sharedItems/>
    </cacheField>
    <cacheField name="CRED1" numFmtId="49">
      <sharedItems/>
    </cacheField>
    <cacheField name="Lang" numFmtId="49">
      <sharedItems/>
    </cacheField>
    <cacheField name="PunchingxCLANG" numFmtId="49">
      <sharedItems/>
    </cacheField>
    <cacheField name="punchxclang" numFmtId="49">
      <sharedItems/>
    </cacheField>
    <cacheField name="CLANG" numFmtId="49">
      <sharedItems/>
    </cacheField>
    <cacheField name="A_CLANR_1" numFmtId="49">
      <sharedItems/>
    </cacheField>
    <cacheField name="A_CLANR_2" numFmtId="49">
      <sharedItems/>
    </cacheField>
    <cacheField name="A_CLANR_3" numFmtId="49">
      <sharedItems/>
    </cacheField>
    <cacheField name="A_CLANR_4" numFmtId="49">
      <sharedItems/>
    </cacheField>
    <cacheField name="termlang" numFmtId="49">
      <sharedItems/>
    </cacheField>
    <cacheField name="Punch_XCRDD" numFmtId="49">
      <sharedItems/>
    </cacheField>
    <cacheField name="XCRDD" numFmtId="49">
      <sharedItems/>
    </cacheField>
    <cacheField name="CRDD" numFmtId="49">
      <sharedItems/>
    </cacheField>
    <cacheField name="termcrdd" numFmtId="49">
      <sharedItems/>
    </cacheField>
    <cacheField name="CSEX" numFmtId="49">
      <sharedItems/>
    </cacheField>
    <cacheField name="Q_69" numFmtId="49">
      <sharedItems/>
    </cacheField>
    <cacheField name="CA" numFmtId="49">
      <sharedItems/>
    </cacheField>
    <cacheField name="Q_72" numFmtId="49">
      <sharedItems/>
    </cacheField>
    <cacheField name="CSTUS" numFmtId="49">
      <sharedItems/>
    </cacheField>
    <cacheField name="A_COCC_1" numFmtId="49">
      <sharedItems/>
    </cacheField>
    <cacheField name="A_COCC_2" numFmtId="49">
      <sharedItems/>
    </cacheField>
    <cacheField name="A_COCC_3" numFmtId="49">
      <sharedItems/>
    </cacheField>
    <cacheField name="A_COCC_4" numFmtId="49">
      <sharedItems/>
    </cacheField>
    <cacheField name="A_COCC_5" numFmtId="49">
      <sharedItems/>
    </cacheField>
    <cacheField name="A_COCC_6" numFmtId="49">
      <sharedItems/>
    </cacheField>
    <cacheField name="A_COCC_7" numFmtId="49">
      <sharedItems/>
    </cacheField>
    <cacheField name="Q_76" numFmtId="49">
      <sharedItems/>
    </cacheField>
    <cacheField name="CCONF" numFmtId="49">
      <sharedItems/>
    </cacheField>
    <cacheField name="termcconf" numFmtId="49">
      <sharedItems/>
    </cacheField>
    <cacheField name="CPRIV" numFmtId="49">
      <sharedItems/>
    </cacheField>
    <cacheField name="Q_82" numFmtId="49">
      <sharedItems/>
    </cacheField>
    <cacheField name="CPRI2" numFmtId="49">
      <sharedItems/>
    </cacheField>
    <cacheField name="Q_85" numFmtId="49">
      <sharedItems/>
    </cacheField>
    <cacheField name="CNST" numFmtId="49">
      <sharedItems/>
    </cacheField>
    <cacheField name="CC" numFmtId="49">
      <sharedItems/>
    </cacheField>
    <cacheField name="Q_92" numFmtId="49">
      <sharedItems/>
    </cacheField>
    <cacheField name="CAGE1" numFmtId="49">
      <sharedItems/>
    </cacheField>
    <cacheField name="termcage1" numFmtId="49">
      <sharedItems/>
    </cacheField>
    <cacheField name="CDQ2" numFmtId="49">
      <sharedItems count="2">
        <s v="25-35 YEARS"/>
        <s v="36-45 YEARS"/>
      </sharedItems>
    </cacheField>
    <cacheField name="xcdq2" numFmtId="49">
      <sharedItems/>
    </cacheField>
    <cacheField name="CDQ3" numFmtId="49">
      <sharedItems/>
    </cacheField>
    <cacheField name="CDQ4" numFmtId="49">
      <sharedItems/>
    </cacheField>
    <cacheField name="CSEC" numFmtId="49">
      <sharedItems/>
    </cacheField>
    <cacheField name="Mark_xCSEC" numFmtId="49">
      <sharedItems/>
    </cacheField>
    <cacheField name="xcsec" numFmtId="49">
      <sharedItems/>
    </cacheField>
    <cacheField name="A_CPOSS_1" numFmtId="49">
      <sharedItems/>
    </cacheField>
    <cacheField name="A_CPOSS_2" numFmtId="49">
      <sharedItems/>
    </cacheField>
    <cacheField name="A_CPOSS_3" numFmtId="49">
      <sharedItems/>
    </cacheField>
    <cacheField name="A_CPOSS_4" numFmtId="49">
      <sharedItems/>
    </cacheField>
    <cacheField name="A_CPOSS_5" numFmtId="49">
      <sharedItems/>
    </cacheField>
    <cacheField name="A_CPOSS_6" numFmtId="49">
      <sharedItems/>
    </cacheField>
    <cacheField name="A_CPOSS_7" numFmtId="49">
      <sharedItems/>
    </cacheField>
    <cacheField name="A_CPOSS_8" numFmtId="49">
      <sharedItems/>
    </cacheField>
    <cacheField name="A_CPOSS_9" numFmtId="49">
      <sharedItems/>
    </cacheField>
    <cacheField name="A_CPOSS_10" numFmtId="49">
      <sharedItems/>
    </cacheField>
    <cacheField name="A_CPOSS_11" numFmtId="49">
      <sharedItems/>
    </cacheField>
    <cacheField name="Mark_CPOSS" numFmtId="49">
      <sharedItems/>
    </cacheField>
    <cacheField name="CPOSM" numFmtId="49">
      <sharedItems/>
    </cacheField>
    <cacheField name="Set_CPOSSCount" numFmtId="49">
      <sharedItems/>
    </cacheField>
    <cacheField name="CPOSSCount" numFmtId="49">
      <sharedItems/>
    </cacheField>
    <cacheField name="Set_CCLAS" numFmtId="49">
      <sharedItems/>
    </cacheField>
    <cacheField name="CCLAS" numFmtId="49">
      <sharedItems/>
    </cacheField>
    <cacheField name="Q_111" numFmtId="49">
      <sharedItems/>
    </cacheField>
    <cacheField name="NCCS" numFmtId="49">
      <sharedItems/>
    </cacheField>
    <cacheField name="CPGDM" numFmtId="49">
      <sharedItems/>
    </cacheField>
    <cacheField name="Q_115" numFmtId="49">
      <sharedItems/>
    </cacheField>
    <cacheField name="T2" numFmtId="49">
      <sharedItems/>
    </cacheField>
    <cacheField name="Set_TF1" numFmtId="49">
      <sharedItems/>
    </cacheField>
    <cacheField name="TF1" numFmtId="49">
      <sharedItems/>
    </cacheField>
    <cacheField name="T3" numFmtId="49">
      <sharedItems/>
    </cacheField>
    <cacheField name="A_CATE_1" numFmtId="49">
      <sharedItems/>
    </cacheField>
    <cacheField name="A_CATE_2" numFmtId="49">
      <sharedItems/>
    </cacheField>
    <cacheField name="A_CATE_3" numFmtId="49">
      <sharedItems/>
    </cacheField>
    <cacheField name="A_CATE_4" numFmtId="49">
      <sharedItems/>
    </cacheField>
    <cacheField name="A_CATE_5" numFmtId="49">
      <sharedItems/>
    </cacheField>
    <cacheField name="A_CATE_6" numFmtId="49">
      <sharedItems/>
    </cacheField>
    <cacheField name="A_CATE_7" numFmtId="49">
      <sharedItems/>
    </cacheField>
    <cacheField name="A_CATE_8" numFmtId="49">
      <sharedItems/>
    </cacheField>
    <cacheField name="A_CATE_9" numFmtId="49">
      <sharedItems/>
    </cacheField>
    <cacheField name="A_CATE_10" numFmtId="49">
      <sharedItems/>
    </cacheField>
    <cacheField name="A_CATE_11" numFmtId="49">
      <sharedItems/>
    </cacheField>
    <cacheField name="Q_122" numFmtId="49">
      <sharedItems/>
    </cacheField>
    <cacheField name="A_CREJ_1" numFmtId="49">
      <sharedItems/>
    </cacheField>
    <cacheField name="A_CREJ_2" numFmtId="49">
      <sharedItems/>
    </cacheField>
    <cacheField name="A_CREJ_3" numFmtId="49">
      <sharedItems/>
    </cacheField>
    <cacheField name="A_CREJ_4" numFmtId="49">
      <sharedItems/>
    </cacheField>
    <cacheField name="A_CREJ_5" numFmtId="49">
      <sharedItems/>
    </cacheField>
    <cacheField name="A_CREJ_6" numFmtId="49">
      <sharedItems/>
    </cacheField>
    <cacheField name="A_CREJ_7" numFmtId="49">
      <sharedItems/>
    </cacheField>
    <cacheField name="A_CREJ_8" numFmtId="49">
      <sharedItems/>
    </cacheField>
    <cacheField name="A_CREJ_9" numFmtId="49">
      <sharedItems/>
    </cacheField>
    <cacheField name="A_CREJ_10" numFmtId="49">
      <sharedItems/>
    </cacheField>
    <cacheField name="A_CREJ_11" numFmtId="49">
      <sharedItems/>
    </cacheField>
    <cacheField name="Q_125" numFmtId="49">
      <sharedItems/>
    </cacheField>
    <cacheField name="A_CWR1_1" numFmtId="49">
      <sharedItems/>
    </cacheField>
    <cacheField name="A_CWR1_2" numFmtId="49">
      <sharedItems/>
    </cacheField>
    <cacheField name="A_CWR1_3" numFmtId="49">
      <sharedItems/>
    </cacheField>
    <cacheField name="A_CWR1_4" numFmtId="49">
      <sharedItems/>
    </cacheField>
    <cacheField name="A_CWR1_5" numFmtId="49">
      <sharedItems/>
    </cacheField>
    <cacheField name="A_CWR1_6" numFmtId="49">
      <sharedItems/>
    </cacheField>
    <cacheField name="A_CWR1_7" numFmtId="49">
      <sharedItems/>
    </cacheField>
    <cacheField name="A_CWR1_8" numFmtId="49">
      <sharedItems/>
    </cacheField>
    <cacheField name="A_CWR1_9" numFmtId="49">
      <sharedItems/>
    </cacheField>
    <cacheField name="A_CWR1_10" numFmtId="49">
      <sharedItems/>
    </cacheField>
    <cacheField name="A_CWR1_11" numFmtId="49">
      <sharedItems/>
    </cacheField>
    <cacheField name="A_CWR1_12" numFmtId="49">
      <sharedItems/>
    </cacheField>
    <cacheField name="A_CWR1_13" numFmtId="49">
      <sharedItems/>
    </cacheField>
    <cacheField name="A_CWR1_14" numFmtId="49">
      <sharedItems/>
    </cacheField>
    <cacheField name="A_CWR1_15" numFmtId="49">
      <sharedItems/>
    </cacheField>
    <cacheField name="A_CWR1_16" numFmtId="49">
      <sharedItems/>
    </cacheField>
    <cacheField name="A_CWR1_17" numFmtId="49">
      <sharedItems/>
    </cacheField>
    <cacheField name="A_CWR1_18" numFmtId="49">
      <sharedItems/>
    </cacheField>
    <cacheField name="A_CTF1_1" numFmtId="49">
      <sharedItems/>
    </cacheField>
    <cacheField name="A_CTF1_2" numFmtId="49">
      <sharedItems/>
    </cacheField>
    <cacheField name="A_CTF1_3" numFmtId="49">
      <sharedItems/>
    </cacheField>
    <cacheField name="A_CTF1_4" numFmtId="49">
      <sharedItems/>
    </cacheField>
    <cacheField name="A_CTF1_5" numFmtId="49">
      <sharedItems/>
    </cacheField>
    <cacheField name="A_CTF1_6" numFmtId="49">
      <sharedItems/>
    </cacheField>
    <cacheField name="A_CTF1_7" numFmtId="49">
      <sharedItems/>
    </cacheField>
    <cacheField name="A_CTF1_8" numFmtId="49">
      <sharedItems/>
    </cacheField>
    <cacheField name="A_CTF1_9" numFmtId="49">
      <sharedItems/>
    </cacheField>
    <cacheField name="A_CTF1_10" numFmtId="49">
      <sharedItems/>
    </cacheField>
    <cacheField name="A_CTF1_11" numFmtId="49">
      <sharedItems/>
    </cacheField>
    <cacheField name="A_CTF1_12" numFmtId="49">
      <sharedItems/>
    </cacheField>
    <cacheField name="A_CTF1_13" numFmtId="49">
      <sharedItems/>
    </cacheField>
    <cacheField name="A_CTF1_14" numFmtId="49">
      <sharedItems/>
    </cacheField>
    <cacheField name="A_CTF1_15" numFmtId="49">
      <sharedItems/>
    </cacheField>
    <cacheField name="A_CTF1_16" numFmtId="49">
      <sharedItems/>
    </cacheField>
    <cacheField name="A_CTF1_17" numFmtId="49">
      <sharedItems/>
    </cacheField>
    <cacheField name="A_CTF1_18" numFmtId="49">
      <sharedItems/>
    </cacheField>
    <cacheField name="Q_129" numFmtId="49">
      <sharedItems/>
    </cacheField>
    <cacheField name="A_CTC1_1" numFmtId="49">
      <sharedItems/>
    </cacheField>
    <cacheField name="A_CTC1_2" numFmtId="49">
      <sharedItems/>
    </cacheField>
    <cacheField name="A_CTC1_3" numFmtId="49">
      <sharedItems/>
    </cacheField>
    <cacheField name="A_CTC1_4" numFmtId="49">
      <sharedItems/>
    </cacheField>
    <cacheField name="A_CTC1_5" numFmtId="49">
      <sharedItems/>
    </cacheField>
    <cacheField name="A_CTC1_6" numFmtId="49">
      <sharedItems/>
    </cacheField>
    <cacheField name="A_CTC1_7" numFmtId="49">
      <sharedItems/>
    </cacheField>
    <cacheField name="A_CTC1_8" numFmtId="49">
      <sharedItems/>
    </cacheField>
    <cacheField name="A_CTC1_9" numFmtId="49">
      <sharedItems/>
    </cacheField>
    <cacheField name="A_CTC1_10" numFmtId="49">
      <sharedItems/>
    </cacheField>
    <cacheField name="A_CTC1_11" numFmtId="49">
      <sharedItems/>
    </cacheField>
    <cacheField name="A_CTC1_12" numFmtId="49">
      <sharedItems/>
    </cacheField>
    <cacheField name="A_CTC1_13" numFmtId="49">
      <sharedItems/>
    </cacheField>
    <cacheField name="A_CTC1_14" numFmtId="49">
      <sharedItems/>
    </cacheField>
    <cacheField name="A_CTC1_15" numFmtId="49">
      <sharedItems/>
    </cacheField>
    <cacheField name="A_CTC1_16" numFmtId="49">
      <sharedItems/>
    </cacheField>
    <cacheField name="A_CTC1_17" numFmtId="49">
      <sharedItems/>
    </cacheField>
    <cacheField name="A_CTC1_18" numFmtId="49">
      <sharedItems/>
    </cacheField>
    <cacheField name="A_CTU1_1" numFmtId="49">
      <sharedItems/>
    </cacheField>
    <cacheField name="A_CTU1_2" numFmtId="49">
      <sharedItems/>
    </cacheField>
    <cacheField name="A_CTU1_3" numFmtId="49">
      <sharedItems/>
    </cacheField>
    <cacheField name="A_CTU1_4" numFmtId="49">
      <sharedItems/>
    </cacheField>
    <cacheField name="A_CTU1_5" numFmtId="49">
      <sharedItems/>
    </cacheField>
    <cacheField name="CTU1X_oe" numFmtId="49">
      <sharedItems/>
    </cacheField>
    <cacheField name="A_CFL6_1" numFmtId="49">
      <sharedItems/>
    </cacheField>
    <cacheField name="A_CFL6_2" numFmtId="49">
      <sharedItems/>
    </cacheField>
    <cacheField name="A_CFL6_3" numFmtId="49">
      <sharedItems/>
    </cacheField>
    <cacheField name="A_CFL6_4" numFmtId="49">
      <sharedItems/>
    </cacheField>
    <cacheField name="A_CFL6_5" numFmtId="49">
      <sharedItems/>
    </cacheField>
    <cacheField name="CTG1" numFmtId="49">
      <sharedItems/>
    </cacheField>
    <cacheField name="A_CTL1_1" numFmtId="49">
      <sharedItems/>
    </cacheField>
    <cacheField name="A_CTL1_2" numFmtId="49">
      <sharedItems/>
    </cacheField>
    <cacheField name="A_CTL1_3" numFmtId="49">
      <sharedItems/>
    </cacheField>
    <cacheField name="A_CTL1_4" numFmtId="49">
      <sharedItems/>
    </cacheField>
    <cacheField name="A_CTL1_5" numFmtId="49">
      <sharedItems/>
    </cacheField>
    <cacheField name="A_CTL1_6" numFmtId="49">
      <sharedItems/>
    </cacheField>
    <cacheField name="A_CTL1_7" numFmtId="49">
      <sharedItems/>
    </cacheField>
    <cacheField name="A_CTL1_8" numFmtId="49">
      <sharedItems/>
    </cacheField>
    <cacheField name="A_CTL1_9" numFmtId="49">
      <sharedItems/>
    </cacheField>
    <cacheField name="A_CTL1_10" numFmtId="49">
      <sharedItems/>
    </cacheField>
    <cacheField name="A_CTL1_11" numFmtId="49">
      <sharedItems/>
    </cacheField>
    <cacheField name="A_CTL1_12" numFmtId="49">
      <sharedItems/>
    </cacheField>
    <cacheField name="A_CTL1_13" numFmtId="49">
      <sharedItems/>
    </cacheField>
    <cacheField name="A_CTL1_14" numFmtId="49">
      <sharedItems/>
    </cacheField>
    <cacheField name="A_CTL1_15" numFmtId="49">
      <sharedItems/>
    </cacheField>
    <cacheField name="A_CTL1_16" numFmtId="49">
      <sharedItems/>
    </cacheField>
    <cacheField name="A_CTL1_17" numFmtId="49">
      <sharedItems/>
    </cacheField>
    <cacheField name="T_CTL11_1" numFmtId="49">
      <sharedItems/>
    </cacheField>
    <cacheField name="T_CTL11_2" numFmtId="49">
      <sharedItems/>
    </cacheField>
    <cacheField name="T_CTL11_3" numFmtId="49">
      <sharedItems/>
    </cacheField>
    <cacheField name="T_CTL11_4" numFmtId="49">
      <sharedItems/>
    </cacheField>
    <cacheField name="T_CTL11_5" numFmtId="49">
      <sharedItems/>
    </cacheField>
    <cacheField name="T_CTL11_6" numFmtId="49">
      <sharedItems/>
    </cacheField>
    <cacheField name="T_CTL11_7" numFmtId="49">
      <sharedItems/>
    </cacheField>
    <cacheField name="T_CTL11_8" numFmtId="49">
      <sharedItems/>
    </cacheField>
    <cacheField name="T_CTL11_9" numFmtId="49">
      <sharedItems/>
    </cacheField>
    <cacheField name="T_CTL11_10" numFmtId="49">
      <sharedItems/>
    </cacheField>
    <cacheField name="T_CTL11_11" numFmtId="49">
      <sharedItems/>
    </cacheField>
    <cacheField name="T_CTL11_12" numFmtId="49">
      <sharedItems/>
    </cacheField>
    <cacheField name="T_CTL11_13" numFmtId="49">
      <sharedItems/>
    </cacheField>
    <cacheField name="T_CTL11_14" numFmtId="49">
      <sharedItems/>
    </cacheField>
    <cacheField name="T_CTL11_15" numFmtId="49">
      <sharedItems/>
    </cacheField>
    <cacheField name="T_CTL11_16" numFmtId="49">
      <sharedItems/>
    </cacheField>
    <cacheField name="CTYF" numFmtId="49">
      <sharedItems/>
    </cacheField>
    <cacheField name="A_CWR2_1" numFmtId="49">
      <sharedItems/>
    </cacheField>
    <cacheField name="A_CWR2_2" numFmtId="49">
      <sharedItems/>
    </cacheField>
    <cacheField name="A_CWR2_3" numFmtId="49">
      <sharedItems/>
    </cacheField>
    <cacheField name="A_CWR2_4" numFmtId="49">
      <sharedItems/>
    </cacheField>
    <cacheField name="A_CWR2_5" numFmtId="49">
      <sharedItems/>
    </cacheField>
    <cacheField name="A_CWR2_6" numFmtId="49">
      <sharedItems/>
    </cacheField>
    <cacheField name="A_CWR2_7" numFmtId="49">
      <sharedItems/>
    </cacheField>
    <cacheField name="A_CWR2_8" numFmtId="49">
      <sharedItems/>
    </cacheField>
    <cacheField name="A_CWR2_9" numFmtId="49">
      <sharedItems/>
    </cacheField>
    <cacheField name="A_CWR2_10" numFmtId="49">
      <sharedItems/>
    </cacheField>
    <cacheField name="A_CWR2_11" numFmtId="49">
      <sharedItems/>
    </cacheField>
    <cacheField name="A_CWR2_12" numFmtId="49">
      <sharedItems/>
    </cacheField>
    <cacheField name="A_CWR2_13" numFmtId="49">
      <sharedItems/>
    </cacheField>
    <cacheField name="A_CWR2_14" numFmtId="49">
      <sharedItems/>
    </cacheField>
    <cacheField name="A_CWR2_15" numFmtId="49">
      <sharedItems/>
    </cacheField>
    <cacheField name="A_CWR2_16" numFmtId="49">
      <sharedItems/>
    </cacheField>
    <cacheField name="A_CWR2_17" numFmtId="49">
      <sharedItems/>
    </cacheField>
    <cacheField name="A_CWR2_18" numFmtId="49">
      <sharedItems/>
    </cacheField>
    <cacheField name="A_CWR2_19" numFmtId="49">
      <sharedItems/>
    </cacheField>
    <cacheField name="A_CWR2_20" numFmtId="49">
      <sharedItems/>
    </cacheField>
    <cacheField name="A_CWR2_21" numFmtId="49">
      <sharedItems/>
    </cacheField>
    <cacheField name="A_CWR2_22" numFmtId="49">
      <sharedItems/>
    </cacheField>
    <cacheField name="A_CTF2_1" numFmtId="49">
      <sharedItems/>
    </cacheField>
    <cacheField name="A_CTF2_2" numFmtId="49">
      <sharedItems/>
    </cacheField>
    <cacheField name="A_CTF2_3" numFmtId="49">
      <sharedItems/>
    </cacheField>
    <cacheField name="A_CTF2_4" numFmtId="49">
      <sharedItems/>
    </cacheField>
    <cacheField name="A_CTF2_5" numFmtId="49">
      <sharedItems/>
    </cacheField>
    <cacheField name="A_CTF2_6" numFmtId="49">
      <sharedItems/>
    </cacheField>
    <cacheField name="A_CTF2_7" numFmtId="49">
      <sharedItems/>
    </cacheField>
    <cacheField name="A_CTF2_8" numFmtId="49">
      <sharedItems/>
    </cacheField>
    <cacheField name="A_CTF2_9" numFmtId="49">
      <sharedItems/>
    </cacheField>
    <cacheField name="A_CTF2_10" numFmtId="49">
      <sharedItems/>
    </cacheField>
    <cacheField name="A_CTF2_11" numFmtId="49">
      <sharedItems/>
    </cacheField>
    <cacheField name="A_CTF2_12" numFmtId="49">
      <sharedItems/>
    </cacheField>
    <cacheField name="A_CTF2_13" numFmtId="49">
      <sharedItems/>
    </cacheField>
    <cacheField name="A_CTF2_14" numFmtId="49">
      <sharedItems/>
    </cacheField>
    <cacheField name="A_CTF2_15" numFmtId="49">
      <sharedItems/>
    </cacheField>
    <cacheField name="A_CTF2_16" numFmtId="49">
      <sharedItems/>
    </cacheField>
    <cacheField name="A_CTF2_17" numFmtId="49">
      <sharedItems/>
    </cacheField>
    <cacheField name="A_CTF2_18" numFmtId="49">
      <sharedItems/>
    </cacheField>
    <cacheField name="A_CTF2_19" numFmtId="49">
      <sharedItems/>
    </cacheField>
    <cacheField name="A_CTF2_20" numFmtId="49">
      <sharedItems/>
    </cacheField>
    <cacheField name="A_CTF2_21" numFmtId="49">
      <sharedItems/>
    </cacheField>
    <cacheField name="A_CTF2_22" numFmtId="49">
      <sharedItems/>
    </cacheField>
    <cacheField name="CTG2" numFmtId="49">
      <sharedItems/>
    </cacheField>
    <cacheField name="A_CWR3_1" numFmtId="49">
      <sharedItems/>
    </cacheField>
    <cacheField name="A_CWR3_2" numFmtId="49">
      <sharedItems/>
    </cacheField>
    <cacheField name="A_CWR3_3" numFmtId="49">
      <sharedItems/>
    </cacheField>
    <cacheField name="A_CWR3_4" numFmtId="49">
      <sharedItems/>
    </cacheField>
    <cacheField name="A_CWR3_5" numFmtId="49">
      <sharedItems/>
    </cacheField>
    <cacheField name="A_CWR3_6" numFmtId="49">
      <sharedItems/>
    </cacheField>
    <cacheField name="A_CWR3_7" numFmtId="49">
      <sharedItems/>
    </cacheField>
    <cacheField name="A_CWR3_8" numFmtId="49">
      <sharedItems/>
    </cacheField>
    <cacheField name="A_CWR3_9" numFmtId="49">
      <sharedItems/>
    </cacheField>
    <cacheField name="A_CWR3_10" numFmtId="49">
      <sharedItems/>
    </cacheField>
    <cacheField name="A_CWR3_11" numFmtId="49">
      <sharedItems/>
    </cacheField>
    <cacheField name="A_CWR3_12" numFmtId="49">
      <sharedItems/>
    </cacheField>
    <cacheField name="A_CWR3_13" numFmtId="49">
      <sharedItems/>
    </cacheField>
    <cacheField name="A_CWR3_14" numFmtId="49">
      <sharedItems/>
    </cacheField>
    <cacheField name="A_CWR3_15" numFmtId="49">
      <sharedItems/>
    </cacheField>
    <cacheField name="A_CWR3_16" numFmtId="49">
      <sharedItems/>
    </cacheField>
    <cacheField name="A_CWR3_17" numFmtId="49">
      <sharedItems/>
    </cacheField>
    <cacheField name="A_CTF3_1" numFmtId="49">
      <sharedItems/>
    </cacheField>
    <cacheField name="A_CTF3_2" numFmtId="49">
      <sharedItems/>
    </cacheField>
    <cacheField name="A_CTF3_3" numFmtId="49">
      <sharedItems/>
    </cacheField>
    <cacheField name="A_CTF3_4" numFmtId="49">
      <sharedItems/>
    </cacheField>
    <cacheField name="A_CTF3_5" numFmtId="49">
      <sharedItems/>
    </cacheField>
    <cacheField name="A_CTF3_6" numFmtId="49">
      <sharedItems/>
    </cacheField>
    <cacheField name="A_CTF3_7" numFmtId="49">
      <sharedItems/>
    </cacheField>
    <cacheField name="A_CTF3_8" numFmtId="49">
      <sharedItems/>
    </cacheField>
    <cacheField name="A_CTF3_9" numFmtId="49">
      <sharedItems/>
    </cacheField>
    <cacheField name="A_CTF3_10" numFmtId="49">
      <sharedItems/>
    </cacheField>
    <cacheField name="A_CTF3_11" numFmtId="49">
      <sharedItems/>
    </cacheField>
    <cacheField name="A_CTF3_12" numFmtId="49">
      <sharedItems/>
    </cacheField>
    <cacheField name="A_CTF3_13" numFmtId="49">
      <sharedItems/>
    </cacheField>
    <cacheField name="A_CTF3_14" numFmtId="49">
      <sharedItems/>
    </cacheField>
    <cacheField name="A_CTF3_15" numFmtId="49">
      <sharedItems/>
    </cacheField>
    <cacheField name="A_CTF3_16" numFmtId="49">
      <sharedItems/>
    </cacheField>
    <cacheField name="A_CTF3_17" numFmtId="49">
      <sharedItems/>
    </cacheField>
    <cacheField name="CTG3" numFmtId="49">
      <sharedItems/>
    </cacheField>
    <cacheField name="T4" numFmtId="49">
      <sharedItems/>
    </cacheField>
    <cacheField name="Set_TF2" numFmtId="49">
      <sharedItems/>
    </cacheField>
    <cacheField name="TF2" numFmtId="49">
      <sharedItems/>
    </cacheField>
    <cacheField name="Mark_CQUAL" numFmtId="49">
      <sharedItems/>
    </cacheField>
    <cacheField name="CQUAL1" numFmtId="49">
      <sharedItems/>
    </cacheField>
    <cacheField name="CQUAL2" numFmtId="49">
      <sharedItems/>
    </cacheField>
    <cacheField name="CQUAL3" numFmtId="49">
      <sharedItems longText="1"/>
    </cacheField>
    <cacheField name="CQUAL4" numFmtId="49">
      <sharedItems longText="1"/>
    </cacheField>
    <cacheField name="Q_155" numFmtId="49">
      <sharedItems/>
    </cacheField>
    <cacheField name="CICEL" numFmtId="49">
      <sharedItems count="8" longText="1">
        <s v="CELL A: NCCS A, Females (100%), 25-45 years, primary grocery shopper, CORE USER - User of any Saffola Oats variant in the past 3 months, Classic Masala Flavor - Current followed by Test"/>
        <s v="CELL B: NCCS A, Females (100%), 25-45 years, primary grocery shopper, COTC USER - User of any Saffola Oats variant in the past 3 months, purchased any Saffola Masala Oats variant in the last 2 purchase occasions &amp;amp; using regularly since last 2 years, Classic Masala Flavor - Current followed by Test"/>
        <s v="CELL C: NCCS A, Females (100%), 25-45 years, primary grocery shopper, CORE USER - User of any Saffola Oats variant in the past 3 months, Classic Masala Flavor - Test followed by Current"/>
        <s v="CELL E: NCCS A, Females (100%), 25-45 years, primary grocery shopper, CORE USER - User of any Saffola Oats variant in the past 3 months, Veggie Twist Flavor - Current followed by Test"/>
        <s v="CELL G: NCCS A, Females (100%), 25-45 years, primary grocery shopper, CORE USER - User of any Saffola Oats variant in the past 3 months, Veggie Twist Flavor - Test followed by Current"/>
        <s v="CELL F: NCCS A, Females (100%), 25-45 years, primary grocery shopper, COTC USER - User of any Saffola Oats variant in the past 3 months, purchased any Saffola Masala Oats variant in the last 2 purchase occasions &amp;amp; using regularly since last 2 years, Veggie Twist Flavor - Current followed by Test"/>
        <s v="CELL H: NCCS A, Females (100%), 25-45 years, primary grocery shopper, COTC USER - User of any Saffola Oats variant in the past 3 months, purchased any Saffola Masala Oats variant in the last 2 purchase occasions &amp;amp; using regularly since last 2 years, Veggie Twist Flavor - Test followed by Current"/>
        <s v="CELL D: NCCS A, Females (100%), 25-45 years, primary grocery shopper, COTC USER - User of any Saffola Oats variant in the past 3 months, purchased any Saffola Masala Oats variant in the last 2 purchase occasions &amp;amp; using regularly since last 2 years, Classic Masala Flavor - Test followed by Current"/>
      </sharedItems>
    </cacheField>
    <cacheField name="Set_CAW1" numFmtId="49">
      <sharedItems/>
    </cacheField>
    <cacheField name="Set_End_S_Time" numFmtId="49">
      <sharedItems/>
    </cacheField>
    <cacheField name="End_S_time" numFmtId="49">
      <sharedItems/>
    </cacheField>
    <cacheField name="Set_LOIS" numFmtId="49">
      <sharedItems/>
    </cacheField>
    <cacheField name="CLOIS" numFmtId="49">
      <sharedItems/>
    </cacheField>
    <cacheField name="Q_163" numFmtId="49">
      <sharedItems/>
    </cacheField>
    <cacheField name="Set_Beg_M_Time" numFmtId="49">
      <sharedItems/>
    </cacheField>
    <cacheField name="Begin_M_time" numFmtId="49">
      <sharedItems/>
    </cacheField>
    <cacheField name="T10" numFmtId="49">
      <sharedItems/>
    </cacheField>
    <cacheField name="Set_TF5" numFmtId="49">
      <sharedItems/>
    </cacheField>
    <cacheField name="TF5" numFmtId="49">
      <sharedItems/>
    </cacheField>
    <cacheField name="T11" numFmtId="49">
      <sharedItems/>
    </cacheField>
    <cacheField name="CS9A" numFmtId="49">
      <sharedItems/>
    </cacheField>
    <cacheField name="CPL5" numFmtId="49">
      <sharedItems/>
    </cacheField>
    <cacheField name="CPL5_oe" numFmtId="49">
      <sharedItems/>
    </cacheField>
    <cacheField name="Punch_CS9C" numFmtId="49">
      <sharedItems/>
    </cacheField>
    <cacheField name="CS9C" numFmtId="49">
      <sharedItems/>
    </cacheField>
    <cacheField name="T_VAD2_1" numFmtId="49">
      <sharedItems/>
    </cacheField>
    <cacheField name="T_VAD2_2" numFmtId="49">
      <sharedItems/>
    </cacheField>
    <cacheField name="T_VAD2_3" numFmtId="49">
      <sharedItems/>
    </cacheField>
    <cacheField name="T_VAD2_5" numFmtId="49">
      <sharedItems/>
    </cacheField>
    <cacheField name="CADD1" numFmtId="49">
      <sharedItems/>
    </cacheField>
    <cacheField name="CADD2" numFmtId="49">
      <sharedItems/>
    </cacheField>
    <cacheField name="CADD3" numFmtId="49">
      <sharedItems/>
    </cacheField>
    <cacheField name="CADD4" numFmtId="49">
      <sharedItems/>
    </cacheField>
    <cacheField name="T_VCON_1" numFmtId="49">
      <sharedItems/>
    </cacheField>
    <cacheField name="T_VCON_2" numFmtId="49">
      <sharedItems/>
    </cacheField>
    <cacheField name="CON1" numFmtId="49">
      <sharedItems/>
    </cacheField>
    <cacheField name="CON2" numFmtId="49">
      <sharedItems/>
    </cacheField>
    <cacheField name="CSCHL" numFmtId="49">
      <sharedItems/>
    </cacheField>
    <cacheField name="Q_188" numFmtId="49">
      <sharedItems/>
    </cacheField>
    <cacheField name="COCCU" numFmtId="49">
      <sharedItems/>
    </cacheField>
    <cacheField name="CEMP" numFmtId="49">
      <sharedItems/>
    </cacheField>
    <cacheField name="CHH" numFmtId="49">
      <sharedItems/>
    </cacheField>
    <cacheField name="T_CAGE_1" numFmtId="49">
      <sharedItems/>
    </cacheField>
    <cacheField name="T_CAGE_2" numFmtId="49">
      <sharedItems/>
    </cacheField>
    <cacheField name="T_CAGE_3" numFmtId="49">
      <sharedItems/>
    </cacheField>
    <cacheField name="T_CAGE_4" numFmtId="49">
      <sharedItems/>
    </cacheField>
    <cacheField name="T_CAGE_5" numFmtId="49">
      <sharedItems/>
    </cacheField>
    <cacheField name="T_CAGE_6" numFmtId="49">
      <sharedItems/>
    </cacheField>
    <cacheField name="T_CAGE_7" numFmtId="49">
      <sharedItems/>
    </cacheField>
    <cacheField name="T_CAGE_8" numFmtId="49">
      <sharedItems/>
    </cacheField>
    <cacheField name="T_CAGE_9" numFmtId="49">
      <sharedItems/>
    </cacheField>
    <cacheField name="T_CAGE3_1" numFmtId="49">
      <sharedItems/>
    </cacheField>
    <cacheField name="T_CAGE3_2" numFmtId="49">
      <sharedItems/>
    </cacheField>
    <cacheField name="CAMN" numFmtId="49">
      <sharedItems/>
    </cacheField>
    <cacheField name="T14" numFmtId="49">
      <sharedItems/>
    </cacheField>
    <cacheField name="Set_TF7" numFmtId="49">
      <sharedItems/>
    </cacheField>
    <cacheField name="TF7" numFmtId="49">
      <sharedItems/>
    </cacheField>
    <cacheField name="CTU1_OP_Eng" numFmtId="49">
      <sharedItems/>
    </cacheField>
    <cacheField name="CPL5_OP_Eng" numFmtId="49">
      <sharedItems/>
    </cacheField>
    <cacheField name="Q_200" numFmtId="49">
      <sharedItems/>
    </cacheField>
    <cacheField name="A_CLOISec_1" numFmtId="49">
      <sharedItems/>
    </cacheField>
    <cacheField name="A_CLOISec_2" numFmtId="49">
      <sharedItems/>
    </cacheField>
    <cacheField name="A_CLOISec_3" numFmtId="49">
      <sharedItems/>
    </cacheField>
    <cacheField name="A_CLOISec_4" numFmtId="49">
      <sharedItems/>
    </cacheField>
    <cacheField name="A_CLOISec_5" numFmtId="49">
      <sharedItems/>
    </cacheField>
    <cacheField name="A_CLOISec_6" numFmtId="49">
      <sharedItems/>
    </cacheField>
    <cacheField name="A_CLOISec_7" numFmtId="49">
      <sharedItems/>
    </cacheField>
    <cacheField name="Set_End_M_Time" numFmtId="49">
      <sharedItems/>
    </cacheField>
    <cacheField name="End_M_time" numFmtId="49">
      <sharedItems/>
    </cacheField>
    <cacheField name="Set_CLOIM" numFmtId="49">
      <sharedItems/>
    </cacheField>
    <cacheField name="CLOIM" numFmtId="49">
      <sharedItems/>
    </cacheField>
    <cacheField name="GetGPSEnd" numFmtId="49">
      <sharedItems/>
    </cacheField>
    <cacheField name="T_EndGPS_1" numFmtId="49">
      <sharedItems/>
    </cacheField>
    <cacheField name="T_EndGPS_2" numFmtId="49">
      <sharedItems/>
    </cacheField>
    <cacheField name="T_EndGPS_3" numFmtId="49">
      <sharedItems/>
    </cacheField>
    <cacheField name="Q_208" numFmtId="49">
      <sharedItems/>
    </cacheField>
    <cacheField name="Q_209" numFmtId="49">
      <sharedItems/>
    </cacheField>
    <cacheField name="CLOIT" numFmtId="49">
      <sharedItems/>
    </cacheField>
    <cacheField name="Q_211" numFmtId="49">
      <sharedItems/>
    </cacheField>
    <cacheField name="placedate" numFmtId="49">
      <sharedItems/>
    </cacheField>
    <cacheField name="Q_214" numFmtId="49">
      <sharedItems/>
    </cacheField>
    <cacheField name="Punch_CS9C1" numFmtId="49">
      <sharedItems/>
    </cacheField>
    <cacheField name="CS9C1" numFmtId="49">
      <sharedItems/>
    </cacheField>
    <cacheField name="CDATN" numFmtId="49">
      <sharedItems/>
    </cacheField>
    <cacheField name="CTIMN" numFmtId="49">
      <sharedItems/>
    </cacheField>
    <cacheField name="A_QCsel_1" numFmtId="49">
      <sharedItems count="3">
        <s v="-1"/>
        <s v="Accompaniment Questions"/>
        <s v="0"/>
      </sharedItems>
    </cacheField>
    <cacheField name="A_QCsel_2" numFmtId="49">
      <sharedItems count="3">
        <s v="-1"/>
        <s v="0"/>
        <s v="PBC QC questions"/>
      </sharedItems>
    </cacheField>
    <cacheField name="A_QCsel_3" numFmtId="49">
      <sharedItems count="2">
        <s v="-1"/>
        <s v="0"/>
      </sharedItems>
    </cacheField>
    <cacheField name="QACT" numFmtId="49">
      <sharedItems/>
    </cacheField>
    <cacheField name="QACCN" numFmtId="49">
      <sharedItems/>
    </cacheField>
    <cacheField name="QACD" numFmtId="49">
      <sharedItems/>
    </cacheField>
    <cacheField name="QACDATEA" numFmtId="49">
      <sharedItems/>
    </cacheField>
    <cacheField name="QACDATEM" numFmtId="49">
      <sharedItems/>
    </cacheField>
    <cacheField name="QACMAT" numFmtId="49">
      <sharedItems/>
    </cacheField>
    <cacheField name="QACROT" numFmtId="49">
      <sharedItems/>
    </cacheField>
    <cacheField name="QACSCR" numFmtId="49">
      <sharedItems/>
    </cacheField>
    <cacheField name="QACQN" numFmtId="49">
      <sharedItems/>
    </cacheField>
    <cacheField name="QACSC" numFmtId="49">
      <sharedItems/>
    </cacheField>
    <cacheField name="QACDS" numFmtId="49">
      <sharedItems/>
    </cacheField>
    <cacheField name="QACINC" numFmtId="49">
      <sharedItems/>
    </cacheField>
    <cacheField name="QACPRT" numFmtId="49">
      <sharedItems/>
    </cacheField>
    <cacheField name="QACFLW" numFmtId="49">
      <sharedItems/>
    </cacheField>
    <cacheField name="QACREC" numFmtId="49">
      <sharedItems/>
    </cacheField>
    <cacheField name="QACOE" numFmtId="49">
      <sharedItems/>
    </cacheField>
    <cacheField name="QACOEINT" numFmtId="49">
      <sharedItems/>
    </cacheField>
    <cacheField name="QACOutcome" numFmtId="49">
      <sharedItems/>
    </cacheField>
    <cacheField name="QACReg" numFmtId="49">
      <sharedItems/>
    </cacheField>
    <cacheField name="QPBCV" numFmtId="49">
      <sharedItems/>
    </cacheField>
    <cacheField name="T_QPBCName_1" numFmtId="49">
      <sharedItems/>
    </cacheField>
    <cacheField name="T_QPBCName_2" numFmtId="49">
      <sharedItems/>
    </cacheField>
    <cacheField name="QPBCD" numFmtId="49">
      <sharedItems/>
    </cacheField>
    <cacheField name="QPBCDATM" numFmtId="49">
      <sharedItems/>
    </cacheField>
    <cacheField name="QPBCSM" numFmtId="49">
      <sharedItems/>
    </cacheField>
    <cacheField name="QPBCADD" numFmtId="49">
      <sharedItems/>
    </cacheField>
    <cacheField name="QPBCCR" numFmtId="49">
      <sharedItems/>
    </cacheField>
    <cacheField name="QPBCUn" numFmtId="49">
      <sharedItems/>
    </cacheField>
    <cacheField name="QPBCARE" numFmtId="49">
      <sharedItems/>
    </cacheField>
    <cacheField name="QPBCRes" numFmtId="49">
      <sharedItems/>
    </cacheField>
    <cacheField name="QPBCCAPI" numFmtId="49">
      <sharedItems/>
    </cacheField>
    <cacheField name="QPBCLOI" numFmtId="49">
      <sharedItems/>
    </cacheField>
    <cacheField name="QPBCOCCU" numFmtId="49">
      <sharedItems/>
    </cacheField>
    <cacheField name="QPBCCC1" numFmtId="49">
      <sharedItems/>
    </cacheField>
    <cacheField name="QPBCGEN" numFmtId="49">
      <sharedItems/>
    </cacheField>
    <cacheField name="QPBCOCC" numFmtId="49">
      <sharedItems/>
    </cacheField>
    <cacheField name="QPBCEDU" numFmtId="49">
      <sharedItems/>
    </cacheField>
    <cacheField name="QPBCSEC" numFmtId="49">
      <sharedItems/>
    </cacheField>
    <cacheField name="QPBCAGE" numFmtId="49">
      <sharedItems/>
    </cacheField>
    <cacheField name="QPBCPUR" numFmtId="49">
      <sharedItems/>
    </cacheField>
    <cacheField name="QPBCLAN" numFmtId="49">
      <sharedItems/>
    </cacheField>
    <cacheField name="QPBCSC" numFmtId="49">
      <sharedItems/>
    </cacheField>
    <cacheField name="QPBCDS" numFmtId="49">
      <sharedItems/>
    </cacheField>
    <cacheField name="QPBCPRO" numFmtId="49">
      <sharedItems/>
    </cacheField>
    <cacheField name="QPBCAD" numFmtId="49">
      <sharedItems/>
    </cacheField>
    <cacheField name="QPBCHHI" numFmtId="49">
      <sharedItems/>
    </cacheField>
    <cacheField name="QPBCPAR" numFmtId="49">
      <sharedItems/>
    </cacheField>
    <cacheField name="QPBCKNW" numFmtId="49">
      <sharedItems/>
    </cacheField>
    <cacheField name="QPBCMOU" numFmtId="49">
      <sharedItems/>
    </cacheField>
    <cacheField name="QPBCQA" numFmtId="49">
      <sharedItems/>
    </cacheField>
    <cacheField name="Q_274_S" numFmtId="49">
      <sharedItems/>
    </cacheField>
    <cacheField name="QPBCQB" numFmtId="49">
      <sharedItems/>
    </cacheField>
    <cacheField name="Q_275_S" numFmtId="49">
      <sharedItems/>
    </cacheField>
    <cacheField name="QPBCQC" numFmtId="49">
      <sharedItems/>
    </cacheField>
    <cacheField name="Q_276_S" numFmtId="49">
      <sharedItems/>
    </cacheField>
    <cacheField name="QPBCQD" numFmtId="49">
      <sharedItems/>
    </cacheField>
    <cacheField name="Q_277_S" numFmtId="49">
      <sharedItems/>
    </cacheField>
    <cacheField name="QTBCVD" numFmtId="49">
      <sharedItems/>
    </cacheField>
    <cacheField name="QTBCNam" numFmtId="49">
      <sharedItems/>
    </cacheField>
    <cacheField name="QTBCD" numFmtId="49">
      <sharedItems/>
    </cacheField>
    <cacheField name="QTBCCN" numFmtId="49">
      <sharedItems/>
    </cacheField>
    <cacheField name="QTBCUn" numFmtId="49">
      <sharedItems/>
    </cacheField>
    <cacheField name="QTBCADD" numFmtId="49">
      <sharedItems/>
    </cacheField>
    <cacheField name="QTBCPAR" numFmtId="49">
      <sharedItems/>
    </cacheField>
    <cacheField name="QTBCMDE" numFmtId="49">
      <sharedItems/>
    </cacheField>
    <cacheField name="QTBCLOI" numFmtId="49">
      <sharedItems/>
    </cacheField>
    <cacheField name="QTBCOR" numFmtId="49">
      <sharedItems/>
    </cacheField>
    <cacheField name="QTBCCC1" numFmtId="49">
      <sharedItems/>
    </cacheField>
    <cacheField name="QTBCAGE" numFmtId="49">
      <sharedItems/>
    </cacheField>
    <cacheField name="QTBCEDU" numFmtId="49">
      <sharedItems/>
    </cacheField>
    <cacheField name="QTBCOCC" numFmtId="49">
      <sharedItems/>
    </cacheField>
    <cacheField name="QTBCSEC" numFmtId="49">
      <sharedItems/>
    </cacheField>
    <cacheField name="QTBCPUR" numFmtId="49">
      <sharedItems/>
    </cacheField>
    <cacheField name="QTBCMOU" numFmtId="49">
      <sharedItems/>
    </cacheField>
    <cacheField name="QTBCSC" numFmtId="49">
      <sharedItems/>
    </cacheField>
    <cacheField name="QTBCRED" numFmtId="49">
      <sharedItems/>
    </cacheField>
    <cacheField name="QTBCROC" numFmtId="49">
      <sharedItems/>
    </cacheField>
    <cacheField name="QTBCPURI" numFmtId="49">
      <sharedItems/>
    </cacheField>
    <cacheField name="QTBCLKE" numFmtId="49">
      <sharedItems/>
    </cacheField>
    <cacheField name="QTBCOutcome" numFmtId="49">
      <sharedItems/>
    </cacheField>
    <cacheField name="QTBCREG" numFmtId="49">
      <sharedItems/>
    </cacheField>
    <cacheField name="CVERE" numFmtId="49">
      <sharedItems/>
    </cacheField>
    <cacheField name="Q_305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9">
  <r>
    <n v="32513946"/>
    <n v="-1"/>
    <d v="2023-10-16T12:08:41"/>
    <s v="2234891014"/>
    <s v="Android_Subject"/>
    <m/>
    <s v="8.09:36:31"/>
    <d v="2023-10-16T12:30:36"/>
    <m/>
    <d v="2023-10-19T22:20:57"/>
    <m/>
    <m/>
    <b v="1"/>
    <n v="306"/>
    <b v="0"/>
    <m/>
    <s v="28.497191667"/>
    <s v="77.296105"/>
    <s v="Approved"/>
    <n v="5.5"/>
    <m/>
    <m/>
    <m/>
    <d v="2023-10-16T12:08:41"/>
    <d v="2023-10-16T12:30:26"/>
    <s v="Inder Jha"/>
    <n v="-1"/>
    <s v="-1"/>
    <s v="-1"/>
    <s v="LIVE"/>
    <s v="For Placement"/>
    <s v=""/>
    <s v="111111112"/>
    <s v="astha"/>
    <s v="-1"/>
    <s v="-1"/>
    <s v="1016"/>
    <s v="1208"/>
    <s v=""/>
    <s v="111111112-1016-1208"/>
    <s v="1"/>
    <s v="1"/>
    <s v="0"/>
    <s v="-1"/>
    <s v="-1"/>
    <s v="77.296155"/>
    <s v="28.49735333333333"/>
    <s v="77d 17' 46.158&quot; , 28d 29' 50.472&quot;_x000a_null"/>
    <s v="96"/>
    <s v="-1"/>
    <s v="-1"/>
    <s v="0"/>
    <s v="100%"/>
    <s v="-1"/>
    <s v="CNST3"/>
    <s v="CS10"/>
    <s v="-1"/>
    <s v="-1"/>
    <s v="-1"/>
    <s v="-1"/>
    <s v="-1"/>
    <s v="2023-10-16T12:10:25+05:30"/>
    <s v="-1"/>
    <s v="2023-10-16T12:10:25+05:30"/>
    <s v="SPEAK TO WOMEN WHO ARE 25 - 45 YEARS OF AGE"/>
    <s v="-1"/>
    <s v="-1"/>
    <s v="-1"/>
    <s v="-1"/>
    <s v="-1"/>
    <s v="-1"/>
    <s v="-1"/>
    <s v="2023-10-16"/>
    <s v="12:10:32"/>
    <s v="-1"/>
    <s v="8"/>
    <s v="2023-10-16T12:10:33+05:30"/>
    <s v="-1"/>
    <s v="6"/>
    <s v="-1"/>
    <s v="neera yadav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6T12:15:46+05:30"/>
    <s v="-1"/>
    <s v="321"/>
    <s v="2023-10-16T12:15:4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BOTH PURCHASES OF 'FLAVORED OATS / MASALA OATS'"/>
    <s v="-1"/>
    <s v="ON BOTH PURCHASES OF 'FLAVORED OATS / MASALA OATS'"/>
    <s v="-1"/>
    <s v="-1"/>
    <s v="-1"/>
    <s v="-1"/>
    <s v="-1"/>
    <s v="Regularly since 3 months"/>
    <s v="0"/>
    <s v="Bagrrys"/>
    <s v="0"/>
    <s v="0"/>
    <s v="0"/>
    <s v="0"/>
    <s v="0"/>
    <s v="0"/>
    <s v="0"/>
    <s v="0"/>
    <s v="0"/>
    <s v="0"/>
    <s v="0"/>
    <s v="0"/>
    <s v="Patanjali Cornflakes"/>
    <s v="0"/>
    <s v="Tasty Treat"/>
    <s v="0"/>
    <s v="0"/>
    <s v="0"/>
    <s v="0"/>
    <s v="0"/>
    <s v="0"/>
    <s v="Bagrrys"/>
    <s v="0"/>
    <s v="0"/>
    <s v="0"/>
    <s v="0"/>
    <s v="0"/>
    <s v="0"/>
    <s v="0"/>
    <s v="0"/>
    <s v="0"/>
    <s v="0"/>
    <s v="0"/>
    <s v="0"/>
    <s v="Patanjali Cornflakes"/>
    <s v="0"/>
    <s v="Tasty Treat"/>
    <s v="0"/>
    <s v="0"/>
    <s v="0"/>
    <s v="0"/>
    <s v="0"/>
    <s v="Patanjali Cornflakes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6T12:23:50+05:30"/>
    <s v="-1"/>
    <s v="4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24:02+05:30"/>
    <s v="2023-10-16T12:27:40+05:30"/>
    <s v="-1"/>
    <s v="817"/>
    <s v="-1"/>
    <s v="2023-10-16T12:24:02+05:30"/>
    <s v="2023-10-16T12:27:40+05:30"/>
    <s v="2023-10-16T12:27:40+05:30"/>
    <s v="-1"/>
    <s v="1697439460"/>
    <s v="2023-10-16T12:27:40+05:30"/>
    <s v="WILLING TO PARTICIPATE"/>
    <s v="-1"/>
    <s v=""/>
    <s v="-1"/>
    <s v="SAFFOLA MASALA OATS - CLASSIC MASALA CURRENT (AF3)"/>
    <s v="E block "/>
    <s v="10"/>
    <s v="pul pehladpur  delhi"/>
    <s v="110044"/>
    <s v="E block"/>
    <s v="10"/>
    <s v="pul pehladpur  delhi"/>
    <s v="110044"/>
    <s v="8826147421"/>
    <s v="-1"/>
    <s v="8826147421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16T12:30:24+05:30"/>
    <s v="-1"/>
    <s v="1697439624"/>
    <s v="-1"/>
    <s v="-1"/>
    <s v="-1"/>
    <s v="Screener Section 1"/>
    <s v="Screener Section 2"/>
    <s v="0"/>
    <s v="0"/>
    <s v="Main Section 3"/>
    <s v="0"/>
    <s v="Main Section 5"/>
    <s v="2023-10-16T12:30:24+05:30"/>
    <s v="2023-10-16T12:30:24+05:30"/>
    <s v="-1"/>
    <s v="383"/>
    <s v="-1"/>
    <s v="77.296105"/>
    <s v="28.497191666666662"/>
    <s v="77d 17' 45.978&quot; , 28d 29' 49.89&quot;_x000a_null"/>
    <s v="-1"/>
    <s v="-1"/>
    <s v="1200"/>
    <s v="-1"/>
    <s v="2023-10-24"/>
    <s v="-1"/>
    <s v="-1"/>
    <s v="SAFFOLA MASALA OATS - CLASSIC MASALA CURRENT (AF3)"/>
    <s v="2023-10-31"/>
    <s v="14:00:1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4179"/>
    <n v="-1"/>
    <d v="2023-10-16T12:18:33"/>
    <s v="2234891047"/>
    <s v="Android_Subject"/>
    <m/>
    <d v="1899-12-30T00:20:24"/>
    <d v="2023-10-16T12:39:00"/>
    <m/>
    <d v="2023-10-16T20:05:32"/>
    <m/>
    <m/>
    <b v="1"/>
    <n v="306"/>
    <b v="0"/>
    <m/>
    <s v="22.580946667"/>
    <s v="88.401395"/>
    <s v="Approved"/>
    <n v="5.5"/>
    <m/>
    <m/>
    <m/>
    <d v="2023-10-16T12:18:33"/>
    <d v="2023-10-16T12:38:57"/>
    <s v="Samit Ghosh"/>
    <n v="-1"/>
    <s v="-1"/>
    <s v="-1"/>
    <s v="LIVE"/>
    <s v="-1"/>
    <s v=""/>
    <s v="411111115"/>
    <s v="Swapna Paul"/>
    <s v="-1"/>
    <s v="-1"/>
    <s v="1016"/>
    <s v="1218"/>
    <s v=""/>
    <s v="411111115-1016-1218"/>
    <s v="1"/>
    <s v="1"/>
    <s v="0"/>
    <s v="-1"/>
    <s v="-1"/>
    <s v="88.40140333333332"/>
    <s v="22.58099333333333"/>
    <s v="88d 24' 5.052&quot; , 22d 34' 51.576&quot;_x000a_null"/>
    <s v="96"/>
    <s v="-1"/>
    <s v="-1"/>
    <s v="0"/>
    <s v="100%"/>
    <s v="-1"/>
    <s v="CNST1"/>
    <s v="CS9C"/>
    <s v="-1"/>
    <s v="-1"/>
    <s v="-1"/>
    <s v="-1"/>
    <s v="-1"/>
    <s v="2023-10-16T12:19:01+05:30"/>
    <s v="-1"/>
    <s v="2023-10-16T12:19:01+05:30"/>
    <s v="SPEAK TO WOMEN WHO ARE 25 - 45 YEARS OF AGE"/>
    <s v="-1"/>
    <s v="-1"/>
    <s v="-1"/>
    <s v="-1"/>
    <s v="-1"/>
    <s v="-1"/>
    <s v="-1"/>
    <s v="2023-10-16"/>
    <s v="12:19:57"/>
    <s v="-1"/>
    <s v="8"/>
    <s v="2023-10-16T12:20:01+05:30"/>
    <s v="-1"/>
    <s v="6"/>
    <s v="-1"/>
    <s v="Madhumita Pal Mukherjee"/>
    <x v="1"/>
    <x v="1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2:27:22+05:30"/>
    <s v="-1"/>
    <s v="501"/>
    <s v="2023-10-16T12:27:2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6T12:31:57+05:30"/>
    <s v="-1"/>
    <s v="27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32:54+05:30"/>
    <s v="2023-10-16T12:32:54+05:30"/>
    <s v="-1"/>
    <s v="833"/>
    <s v="-1"/>
    <s v="2023-10-16T12:32:54+05:30"/>
    <s v="2023-10-16T12:32:54+05:30"/>
    <s v="2023-10-16T12:32:54+05:30"/>
    <s v="-1"/>
    <s v="1697439774"/>
    <s v="2023-10-16T12:32:54+05:30"/>
    <s v="WILLING TO PARTICIPATE"/>
    <s v="-1"/>
    <s v=""/>
    <s v="-1"/>
    <s v="SAFFOLA MASALA OATS - CLASSIC MASALA CURRENT (AF3)"/>
    <s v="157/7"/>
    <s v="Manicktola Main Road,C/OSaheb Mukherjee"/>
    <s v="Manicktala"/>
    <s v="700054"/>
    <s v="157/7"/>
    <s v="Manicktola Main Road,C/OSaheb Mukherjee"/>
    <s v="Manicktala"/>
    <s v="700054"/>
    <s v="8100021392"/>
    <s v="-1"/>
    <s v="8100021392"/>
    <s v="-1"/>
    <s v="SSC/ HSC"/>
    <s v="-1"/>
    <s v="HOUSEWIFE"/>
    <s v=""/>
    <s v="4"/>
    <s v="1"/>
    <s v="0"/>
    <s v="0"/>
    <s v="1"/>
    <s v="1"/>
    <s v="0"/>
    <s v="0"/>
    <s v="0"/>
    <s v="1"/>
    <s v="1"/>
    <s v="0"/>
    <s v="YES"/>
    <s v="2023-10-16T12:38:52+05:30"/>
    <s v="-1"/>
    <s v="1697440132"/>
    <s v="-1"/>
    <s v="-1"/>
    <s v="-1"/>
    <s v="Screener Section 1"/>
    <s v="Screener Section 2"/>
    <s v="0"/>
    <s v="0"/>
    <s v="Main Section 3"/>
    <s v="0"/>
    <s v="Main Section 5"/>
    <s v="2023-10-16T12:38:52+05:30"/>
    <s v="2023-10-16T12:38:52+05:30"/>
    <s v="-1"/>
    <s v="358"/>
    <s v="-1"/>
    <s v="88.401395"/>
    <s v="22.580946666666666"/>
    <s v="88d 24' 5.022&quot; , 22d 34' 51.408&quot;_x000a_null"/>
    <s v="-1"/>
    <s v="-1"/>
    <s v="119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4724"/>
    <n v="-1"/>
    <d v="2023-10-16T12:27:14"/>
    <s v="2234891046"/>
    <s v="Android_Subject"/>
    <m/>
    <d v="1899-12-30T00:22:41"/>
    <d v="2023-10-16T12:49:57"/>
    <m/>
    <d v="2023-10-16T20:08:49"/>
    <m/>
    <m/>
    <b v="1"/>
    <n v="306"/>
    <b v="0"/>
    <m/>
    <s v="22.625275"/>
    <s v="88.377748333"/>
    <s v="Approved"/>
    <n v="5.5"/>
    <m/>
    <m/>
    <m/>
    <d v="2023-10-16T12:27:14"/>
    <d v="2023-10-16T12:49:55"/>
    <s v="Samit Ghosh"/>
    <n v="-1"/>
    <s v="-1"/>
    <s v="-1"/>
    <s v="LIVE"/>
    <s v="-1"/>
    <s v=""/>
    <s v="411111117"/>
    <s v="Bulbul Mallick"/>
    <s v="-1"/>
    <s v="-1"/>
    <s v="1016"/>
    <s v="1227"/>
    <s v=""/>
    <s v="411111117-1016-1227"/>
    <s v="1"/>
    <s v="1"/>
    <s v="0"/>
    <s v="-1"/>
    <s v="-1"/>
    <s v="88.37774499999999"/>
    <s v="22.625275000000002"/>
    <s v="88d 22' 39.882&quot; , 22d 37' 30.99&quot;_x000a_null"/>
    <s v="96"/>
    <s v="-1"/>
    <s v="-1"/>
    <s v="0"/>
    <s v="100%"/>
    <s v="-1"/>
    <s v="CNST1"/>
    <s v="CS9C"/>
    <s v="-1"/>
    <s v="-1"/>
    <s v="-1"/>
    <s v="-1"/>
    <s v="-1"/>
    <s v="2023-10-16T12:28:10+05:30"/>
    <s v="-1"/>
    <s v="2023-10-16T12:28:20+05:30"/>
    <s v="SPEAK TO WOMEN WHO ARE 25 - 45 YEARS OF AGE"/>
    <s v="-1"/>
    <s v="-1"/>
    <s v="-1"/>
    <s v="-1"/>
    <s v="-1"/>
    <s v="-1"/>
    <s v="-1"/>
    <s v="2023-10-16"/>
    <s v="12:28:53"/>
    <s v="-1"/>
    <s v="8"/>
    <s v="2023-10-16T12:28:58+05:30"/>
    <s v="-1"/>
    <s v="6"/>
    <s v="-1"/>
    <s v="Rima Bhowmick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UPERVISORY LEVEL"/>
    <s v="C"/>
    <s v="-1"/>
    <s v="C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3"/>
    <s v="-1"/>
    <s v="NCCS A"/>
    <s v="It's usually me who chooses the food products that we use in this household"/>
    <s v="-1"/>
    <s v="2023-10-16T12:37:40+05:30"/>
    <s v="-1"/>
    <s v="560"/>
    <s v="2023-10-16T12:37:40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Maggi Masala Noodles"/>
    <s v="2023-10-16T12:44:06+05:30"/>
    <s v="-1"/>
    <s v="38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44:39+05:30"/>
    <s v="2023-10-16T12:44:39+05:30"/>
    <s v="-1"/>
    <s v="990"/>
    <s v="-1"/>
    <s v="2023-10-16T12:44:39+05:30"/>
    <s v="2023-10-16T12:44:39+05:30"/>
    <s v="2023-10-16T12:44:39+05:30"/>
    <s v="-1"/>
    <s v="1697440479"/>
    <s v="2023-10-16T12:44:39+05:30"/>
    <s v="WILLING TO PARTICIPATE"/>
    <s v="-1"/>
    <s v=""/>
    <s v="-1"/>
    <s v="SAFFOLA MASALA OATS - CLASSIC MASALA CURRENT (AF3)"/>
    <s v="6/95 B.T.Road"/>
    <s v="B.T.Road"/>
    <s v="Cossipur "/>
    <s v="700002"/>
    <s v="6/95 B.T.Road"/>
    <s v="B.T.Road"/>
    <s v="Cossipur"/>
    <s v="700002"/>
    <s v="9748026604"/>
    <s v="-1"/>
    <s v="9748026604"/>
    <s v="-1"/>
    <s v="SSC/ HSC"/>
    <s v="-1"/>
    <s v="HOUSEWIFE"/>
    <s v=""/>
    <s v="4"/>
    <s v="0"/>
    <s v="0"/>
    <s v="1"/>
    <s v="0"/>
    <s v="0"/>
    <s v="1"/>
    <s v="2"/>
    <s v="0"/>
    <s v="0"/>
    <s v="-1"/>
    <s v="-1"/>
    <s v="YES"/>
    <s v="2023-10-16T12:49:41+05:30"/>
    <s v="-1"/>
    <s v="1697440781"/>
    <s v="-1"/>
    <s v="-1"/>
    <s v="-1"/>
    <s v="Screener Section 1"/>
    <s v="Screener Section 2"/>
    <s v="0"/>
    <s v="0"/>
    <s v="Main Section 3"/>
    <s v="0"/>
    <s v="Main Section 5"/>
    <s v="2023-10-16T12:49:41+05:30"/>
    <s v="2023-10-16T12:49:41+05:30"/>
    <s v="-1"/>
    <s v="302"/>
    <s v="-1"/>
    <s v="88.37774833333333"/>
    <s v="22.625275000000002"/>
    <s v="88d 22' 39.894&quot; , 22d 37' 30.99&quot;_x000a_null"/>
    <s v="-1"/>
    <s v="-1"/>
    <s v="129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4887"/>
    <n v="-1"/>
    <d v="2023-10-16T12:28:29"/>
    <s v="2234891034"/>
    <s v="Android_Subject"/>
    <m/>
    <s v="3.00:27:10"/>
    <d v="2023-10-16T12:54:07"/>
    <m/>
    <d v="2023-10-18T10:54:30"/>
    <m/>
    <m/>
    <b v="1"/>
    <n v="306"/>
    <b v="0"/>
    <m/>
    <s v="26.84514"/>
    <s v="80.872083333"/>
    <s v="Approved"/>
    <n v="5.5"/>
    <m/>
    <m/>
    <m/>
    <d v="2023-10-16T12:28:29"/>
    <d v="2023-10-16T12:54:06"/>
    <s v="Anshu Srivastava"/>
    <n v="-1"/>
    <s v="-1"/>
    <s v="-1"/>
    <s v="LIVE"/>
    <s v="For QC"/>
    <s v=""/>
    <s v="311111111"/>
    <s v="Afreen"/>
    <s v="-1"/>
    <s v="-1"/>
    <s v="1016"/>
    <s v="1228"/>
    <s v=""/>
    <s v="311111111-1016-1228"/>
    <s v="1"/>
    <s v="1"/>
    <s v="0"/>
    <s v="-1"/>
    <s v="-1"/>
    <s v="80.87211166666665"/>
    <s v="26.844978333333334"/>
    <s v="80d 52' 19.602&quot; , 26d 50' 41.922&quot;_x000a_null"/>
    <s v="96"/>
    <s v="-1"/>
    <s v="-1"/>
    <s v="0"/>
    <s v="100%"/>
    <s v="-1"/>
    <s v="CNST3"/>
    <s v="CS10"/>
    <s v="-1"/>
    <s v="-1"/>
    <s v="-1"/>
    <s v="-1"/>
    <s v="-1"/>
    <s v="2023-10-16T12:28:42+05:30"/>
    <s v="-1"/>
    <s v="2023-10-16T12:28:42+05:30"/>
    <s v="SPEAK TO WOMEN WHO ARE 25 - 45 YEARS OF AGE"/>
    <s v="-1"/>
    <s v="-1"/>
    <s v="-1"/>
    <s v="-1"/>
    <s v="-1"/>
    <s v="-1"/>
    <s v="-1"/>
    <s v="2023-10-16"/>
    <s v="12:28:44"/>
    <s v="-1"/>
    <s v="8"/>
    <s v="2023-10-16T12:28:46+05:30"/>
    <s v="-1"/>
    <s v="6"/>
    <s v="-1"/>
    <s v="sayba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2:40:03+05:30"/>
    <s v="-1"/>
    <s v="681"/>
    <s v="2023-10-16T12:40:0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2:45:40+05:30"/>
    <s v="-1"/>
    <s v="33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45:49+05:30"/>
    <s v="2023-10-16T12:45:49+05:30"/>
    <s v="-1"/>
    <s v="1013"/>
    <s v="-1"/>
    <s v="2023-10-16T12:45:49+05:30"/>
    <s v="2023-10-16T12:45:49+05:30"/>
    <s v="2023-10-16T12:45:49+05:30"/>
    <s v="-1"/>
    <s v="1697440549"/>
    <s v="2023-10-16T12:45:49+05:30"/>
    <s v="WILLING TO PARTICIPATE"/>
    <s v="-1"/>
    <s v=""/>
    <s v="-1"/>
    <s v="SAFFOLA MASALA OATS - CLASSIC MASALA CURRENT (AF3)"/>
    <s v="355/354"/>
    <s v="Thadi Mohalla Sagar Wali Gali"/>
    <s v="Rajajipuram F Bolock "/>
    <s v="226011"/>
    <s v="355/354"/>
    <s v="Thadi Mohalla Sagar Wali Gali"/>
    <s v="Rajajipuram F Bolock"/>
    <s v="226011"/>
    <s v="9319614124"/>
    <s v="-1"/>
    <s v="9319614124"/>
    <s v="-1"/>
    <s v="SCHOOL-5 TO 9 YEARS"/>
    <s v="-1"/>
    <s v="HOUSEWIFE"/>
    <s v=""/>
    <s v="3"/>
    <s v="0"/>
    <s v="0"/>
    <s v="0"/>
    <s v="0"/>
    <s v="1"/>
    <s v="1"/>
    <s v="1"/>
    <s v="0"/>
    <s v="0"/>
    <s v="-1"/>
    <s v="-1"/>
    <s v="YES"/>
    <s v="2023-10-16T12:54:04+05:30"/>
    <s v="-1"/>
    <s v="1697441044"/>
    <s v="-1"/>
    <s v="-1"/>
    <s v="-1"/>
    <s v="Screener Section 1"/>
    <s v="Screener Section 2"/>
    <s v="0"/>
    <s v="0"/>
    <s v="Main Section 3"/>
    <s v="0"/>
    <s v="Main Section 5"/>
    <s v="2023-10-16T12:54:04+05:30"/>
    <s v="2023-10-16T12:54:04+05:30"/>
    <s v="-1"/>
    <s v="468"/>
    <s v="-1"/>
    <s v="80.87208333333334"/>
    <s v="26.84514"/>
    <s v="80d 52' 19.5&quot; , 26d 50' 42.504&quot;_x000a_null"/>
    <s v="-1"/>
    <s v="-1"/>
    <s v="1481"/>
    <s v="-1"/>
    <s v="2023-10-18"/>
    <s v="-1"/>
    <s v="-1"/>
    <s v="SAFFOLA MASALA OATS - CLASSIC MASALA CURRENT (AF3)"/>
    <s v="2023-10-25"/>
    <s v="21:42:04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5565"/>
    <n v="-1"/>
    <d v="2023-10-16T12:54:03"/>
    <s v="2234891048"/>
    <s v="Android_Subject"/>
    <m/>
    <d v="1899-12-30T00:21:58"/>
    <d v="2023-10-16T13:16:02"/>
    <m/>
    <d v="2023-10-17T09:57:13"/>
    <m/>
    <m/>
    <b v="1"/>
    <n v="306"/>
    <b v="0"/>
    <m/>
    <s v="22.52978"/>
    <s v="88.34219"/>
    <s v="Approved"/>
    <n v="5.5"/>
    <m/>
    <m/>
    <m/>
    <d v="2023-10-16T12:54:03"/>
    <d v="2023-10-16T13:16:01"/>
    <s v="Samit Ghosh"/>
    <n v="-1"/>
    <s v="-1"/>
    <s v="-1"/>
    <s v="LIVE"/>
    <s v="-1"/>
    <s v=""/>
    <s v="411111113"/>
    <s v="Malati"/>
    <s v="-1"/>
    <s v="-1"/>
    <s v="1016"/>
    <s v="1254"/>
    <s v=""/>
    <s v="411111113-1016-1254"/>
    <s v="1"/>
    <s v="1"/>
    <s v="0"/>
    <s v="-1"/>
    <s v="-1"/>
    <s v="88.34228333333334"/>
    <s v="22.52982833333333"/>
    <s v="88d 20' 32.22&quot; , 22d 31' 47.382&quot;_x000a_null"/>
    <s v="96"/>
    <s v="-1"/>
    <s v="-1"/>
    <s v="0"/>
    <s v="100%"/>
    <s v="-1"/>
    <s v="CNST1"/>
    <s v="CS9C"/>
    <s v="-1"/>
    <s v="-1"/>
    <s v="-1"/>
    <s v="-1"/>
    <s v="-1"/>
    <s v="2023-10-16T12:54:46+05:30"/>
    <s v="-1"/>
    <s v="2023-10-16T12:55:09+05:30"/>
    <s v="SPEAK TO WOMEN WHO ARE 25 - 45 YEARS OF AGE"/>
    <s v="-1"/>
    <s v="-1"/>
    <s v="-1"/>
    <s v="-1"/>
    <s v="-1"/>
    <s v="-1"/>
    <s v="-1"/>
    <s v="2023-10-16"/>
    <s v="12:55:48"/>
    <s v="-1"/>
    <s v="8"/>
    <s v="2023-10-16T12:55:51+05:30"/>
    <s v="-1"/>
    <s v="6"/>
    <s v="-1"/>
    <s v="Piyali halder"/>
    <x v="1"/>
    <x v="4"/>
    <s v="-1"/>
    <s v="BENGALI"/>
    <s v="Bengali (India)"/>
    <s v="-1"/>
    <s v="-1"/>
    <s v="bn"/>
    <s v="0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3:02:53+05:30"/>
    <s v="-1"/>
    <s v="464"/>
    <s v="2023-10-16T13:02:5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Store Brands Of Flavored Oats/ Masala Oats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ornflakes"/>
    <s v="Ching's Instant Noodles"/>
    <s v="0"/>
    <s v="Knorr Soupy Noodles"/>
    <s v="Maggi Masala Noodles"/>
    <s v="0"/>
    <s v="Maggi Vegetable Atta Noodles"/>
    <s v="0"/>
    <s v="Maggi Cuppa Noodles"/>
    <s v="Saffola Oodles"/>
    <s v="0"/>
    <s v="Top Ramen Noodles"/>
    <s v="0"/>
    <s v="Wai Wai Noodles"/>
    <s v="Store Brands Of Instant Noodles/Cup Noodles"/>
    <s v="0"/>
    <s v="0"/>
    <s v="0"/>
    <s v="0"/>
    <s v="0"/>
    <s v="Knorr Soupy Noodles"/>
    <s v="Maggi Masala Noodles"/>
    <s v="Maggi Oats Noodles"/>
    <s v="Maggi Vegetable Atta Noodles"/>
    <s v="0"/>
    <s v="0"/>
    <s v="Saffola Oodles"/>
    <s v="0"/>
    <s v="Top Ramen Noodles"/>
    <s v="0"/>
    <s v="0"/>
    <s v="0"/>
    <s v="0"/>
    <s v="0"/>
    <s v="0"/>
    <s v="Saffola Oodles"/>
    <s v="2023-10-16T13:11:07+05:30"/>
    <s v="-1"/>
    <s v="49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3:11:30+05:30"/>
    <s v="2023-10-16T13:11:30+05:30"/>
    <s v="-1"/>
    <s v="1003"/>
    <s v="-1"/>
    <s v="2023-10-16T13:11:30+05:30"/>
    <s v="2023-10-16T13:11:30+05:30"/>
    <s v="2023-10-16T13:11:30+05:30"/>
    <s v="-1"/>
    <s v="1697442090"/>
    <s v="2023-10-16T13:11:30+05:30"/>
    <s v="WILLING TO PARTICIPATE"/>
    <s v="-1"/>
    <s v=""/>
    <s v="-1"/>
    <s v="SAFFOLA MASALA OATS - CLASSIC MASALA CURRENT (AF3)"/>
    <s v="71"/>
    <s v="Harish chatterjee st"/>
    <s v="Bhabanipur"/>
    <s v="700025"/>
    <s v="71"/>
    <s v="Harish chatterjee st"/>
    <s v="Bhabanipur"/>
    <s v="700025"/>
    <s v="6290259201"/>
    <s v="-1"/>
    <s v="6290259201"/>
    <s v="-1"/>
    <s v="GRADUATE/ POST GRADUATE: GENERAL"/>
    <s v="-1"/>
    <s v="HOUSEWIFE"/>
    <s v=""/>
    <s v="5"/>
    <s v="0"/>
    <s v="0"/>
    <s v="0"/>
    <s v="2"/>
    <s v="1"/>
    <s v="1"/>
    <s v="1"/>
    <s v="0"/>
    <s v="0"/>
    <s v="-1"/>
    <s v="-1"/>
    <s v="YES"/>
    <s v="2023-10-16T13:15:57+05:30"/>
    <s v="-1"/>
    <s v="1697442357"/>
    <s v="-1"/>
    <s v="-1"/>
    <s v="-1"/>
    <s v="Screener Section 1"/>
    <s v="Screener Section 2"/>
    <s v="0"/>
    <s v="0"/>
    <s v="Main Section 3"/>
    <s v="0"/>
    <s v="Main Section 5"/>
    <s v="2023-10-16T13:15:58+05:30"/>
    <s v="2023-10-16T13:15:58+05:30"/>
    <s v="-1"/>
    <s v="268"/>
    <s v="-1"/>
    <s v="88.34219"/>
    <s v="22.52978"/>
    <s v="88d 20' 31.884&quot; , 22d 31' 47.208&quot;_x000a_null"/>
    <s v="-1"/>
    <s v="-1"/>
    <s v="127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5913"/>
    <n v="-1"/>
    <d v="2023-10-16T13:08:42"/>
    <s v="2234891034"/>
    <s v="Android_Subject"/>
    <m/>
    <s v="2.23:47:29"/>
    <d v="2023-10-16T13:27:33"/>
    <m/>
    <d v="2023-10-18T10:54:30"/>
    <m/>
    <m/>
    <b v="1"/>
    <n v="306"/>
    <b v="0"/>
    <m/>
    <s v="26.844838333"/>
    <s v="80.87207"/>
    <s v="Approved"/>
    <n v="5.5"/>
    <m/>
    <m/>
    <m/>
    <d v="2023-10-16T13:08:42"/>
    <d v="2023-10-16T13:27:32"/>
    <s v="Anshu Srivastava"/>
    <n v="-1"/>
    <s v="-1"/>
    <s v="-1"/>
    <s v="LIVE"/>
    <s v="For QC"/>
    <s v=""/>
    <s v="311111111"/>
    <s v="Afreen"/>
    <s v="-1"/>
    <s v="-1"/>
    <s v="1016"/>
    <s v="1308"/>
    <s v=""/>
    <s v="311111111-1016-1308"/>
    <s v="1"/>
    <s v="1"/>
    <s v="0"/>
    <s v="-1"/>
    <s v="-1"/>
    <s v="80.87228333333334"/>
    <s v="26.844878333333334"/>
    <s v="80d 52' 20.22&quot; , 26d 50' 41.562&quot;_x000a_null"/>
    <s v="96"/>
    <s v="-1"/>
    <s v="-1"/>
    <s v="0"/>
    <s v="100%"/>
    <s v="-1"/>
    <s v="CNST3"/>
    <s v="CS10"/>
    <s v="-1"/>
    <s v="-1"/>
    <s v="-1"/>
    <s v="-1"/>
    <s v="-1"/>
    <s v="2023-10-16T13:08:57+05:30"/>
    <s v="-1"/>
    <s v="2023-10-16T13:08:57+05:30"/>
    <s v="SPEAK TO WOMEN WHO ARE 25 - 45 YEARS OF AGE"/>
    <s v="-1"/>
    <s v="-1"/>
    <s v="-1"/>
    <s v="-1"/>
    <s v="-1"/>
    <s v="-1"/>
    <s v="-1"/>
    <s v="2023-10-16"/>
    <s v="13:08:59"/>
    <s v="-1"/>
    <s v="8"/>
    <s v="2023-10-16T13:09:00+05:30"/>
    <s v="-1"/>
    <s v="6"/>
    <s v="-1"/>
    <s v="Asifa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3:16:01+05:30"/>
    <s v="-1"/>
    <s v="424"/>
    <s v="2023-10-16T13:16:01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0"/>
    <s v="0"/>
    <s v="0"/>
    <s v="Instant Noodles/ Cup Noodles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3:21:02+05:30"/>
    <s v="-1"/>
    <s v="30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3:21:20+05:30"/>
    <s v="2023-10-16T13:21:20+05:30"/>
    <s v="-1"/>
    <s v="743"/>
    <s v="-1"/>
    <s v="2023-10-16T13:21:20+05:30"/>
    <s v="2023-10-16T13:21:20+05:30"/>
    <s v="2023-10-16T13:21:20+05:30"/>
    <s v="-1"/>
    <s v="1697442680"/>
    <s v="2023-10-16T13:21:20+05:30"/>
    <s v="WILLING TO PARTICIPATE"/>
    <s v="-1"/>
    <s v=""/>
    <s v="-1"/>
    <s v="SAFFOLA MASALA OATS - CLASSIC MASALA CURRENT (AF3)"/>
    <s v="555/555"/>
    <s v="Thadi Mohall Sagar wali Gali"/>
    <s v="Rajajipuram F Block"/>
    <s v="226017"/>
    <s v="555/555"/>
    <s v="Thadi Mohall Sagar wali Gali"/>
    <s v="Rajajipuram F Block"/>
    <s v="226017"/>
    <s v="8471097210"/>
    <s v="-1"/>
    <s v="8471097210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6T13:27:30+05:30"/>
    <s v="-1"/>
    <s v="1697443050"/>
    <s v="-1"/>
    <s v="-1"/>
    <s v="-1"/>
    <s v="Screener Section 1"/>
    <s v="Screener Section 2"/>
    <s v="0"/>
    <s v="0"/>
    <s v="Main Section 3"/>
    <s v="0"/>
    <s v="Main Section 5"/>
    <s v="2023-10-16T13:27:30+05:30"/>
    <s v="2023-10-16T13:27:30+05:30"/>
    <s v="-1"/>
    <s v="369"/>
    <s v="-1"/>
    <s v="80.87207"/>
    <s v="26.844838333333335"/>
    <s v="80d 52' 19.452&quot; , 26d 50' 41.418&quot;_x000a_null"/>
    <s v="-1"/>
    <s v="-1"/>
    <s v="1112"/>
    <s v="-1"/>
    <s v="2023-10-18"/>
    <s v="-1"/>
    <s v="-1"/>
    <s v="SAFFOLA MASALA OATS - CLASSIC MASALA CURRENT (AF3)"/>
    <s v="2023-10-25"/>
    <s v="10:42:37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5935"/>
    <n v="-1"/>
    <d v="2023-10-16T13:01:32"/>
    <s v="2234891013"/>
    <s v="Android_Subject"/>
    <m/>
    <s v="5.04:57:50"/>
    <d v="2023-10-16T13:28:28"/>
    <m/>
    <d v="2023-10-17T19:06:50"/>
    <m/>
    <m/>
    <b v="1"/>
    <n v="306"/>
    <b v="0"/>
    <m/>
    <s v="28.542555"/>
    <s v="77.26385"/>
    <s v="Approved"/>
    <n v="5.5"/>
    <m/>
    <m/>
    <m/>
    <d v="2023-10-16T13:01:32"/>
    <d v="2023-10-16T13:28:26"/>
    <s v="Inder Jha"/>
    <n v="-1"/>
    <s v="-1"/>
    <s v="-1"/>
    <s v="LIVE"/>
    <s v="For Placement"/>
    <s v=""/>
    <s v="111111116"/>
    <s v="seema"/>
    <s v="-1"/>
    <s v="-1"/>
    <s v="1016"/>
    <s v="1301"/>
    <s v=""/>
    <s v="111111116-1016-1301"/>
    <s v="1"/>
    <s v="1"/>
    <s v="0"/>
    <s v="-1"/>
    <s v="-1"/>
    <s v="77.26388666666666"/>
    <s v="28.542590000000004"/>
    <s v="77d 15' 49.992&quot; , 28d 32' 33.324&quot;_x000a_null"/>
    <s v="96"/>
    <s v="-1"/>
    <s v="-1"/>
    <s v="0"/>
    <s v="100%"/>
    <s v="-1"/>
    <s v="CNST3"/>
    <s v="CS10"/>
    <s v="-1"/>
    <s v="-1"/>
    <s v="-1"/>
    <s v="-1"/>
    <s v="-1"/>
    <s v="2023-10-16T13:04:02+05:30"/>
    <s v="-1"/>
    <s v="2023-10-16T13:04:02+05:30"/>
    <s v="SPEAK TO WOMEN WHO ARE 25 - 45 YEARS OF AGE"/>
    <s v="-1"/>
    <s v="-1"/>
    <s v="-1"/>
    <s v="-1"/>
    <s v="-1"/>
    <s v="-1"/>
    <s v="-1"/>
    <s v="2023-10-16"/>
    <s v="13:04:14"/>
    <s v="-1"/>
    <s v="8"/>
    <s v="2023-10-16T13:04:20+05:30"/>
    <s v="-1"/>
    <s v="6"/>
    <s v="-1"/>
    <s v="Kavita chohan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3:12:03+05:30"/>
    <s v="-1"/>
    <s v="481"/>
    <s v="2023-10-16T13:12:0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0"/>
    <s v="0"/>
    <s v="0"/>
    <s v="0"/>
    <s v="Kellogg's"/>
    <s v="Kellogg's Chocos"/>
    <s v="0"/>
    <s v="0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Maggi Vegetable Atta Noodles"/>
    <s v="0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6T13:19:37+05:30"/>
    <s v="-1"/>
    <s v="45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3:20:11+05:30"/>
    <s v="2023-10-16T13:20:11+05:30"/>
    <s v="-1"/>
    <s v="897"/>
    <s v="-1"/>
    <s v="2023-10-16T13:20:11+05:30"/>
    <s v="2023-10-16T13:20:11+05:30"/>
    <s v="2023-10-16T13:20:11+05:30"/>
    <s v="-1"/>
    <s v="1697442611"/>
    <s v="2023-10-16T13:20:11+05:30"/>
    <s v="WILLING TO PARTICIPATE"/>
    <s v="-1"/>
    <s v=""/>
    <s v="-1"/>
    <s v="SAFFOLA MASALA OATS - CLASSIC MASALA CURRENT (AF3)"/>
    <s v="House no 57"/>
    <s v="33"/>
    <s v="Amichand khand Govind puri"/>
    <s v="110019"/>
    <s v="House no 57"/>
    <s v="33"/>
    <s v="Amichand khand Govind puri"/>
    <s v="110019"/>
    <s v="9873272464"/>
    <s v="-1"/>
    <s v="9873272464"/>
    <s v="-1"/>
    <s v="SOME COLLEGE (INCLUDES A DIPLOMA) BUT NOT GRADUATE"/>
    <s v="-1"/>
    <s v="HOUSEWIFE"/>
    <s v=""/>
    <s v="4"/>
    <s v="0"/>
    <s v="0"/>
    <s v="1"/>
    <s v="1"/>
    <s v="2"/>
    <s v="0"/>
    <s v="0"/>
    <s v="0"/>
    <s v="0"/>
    <s v="-1"/>
    <s v="-1"/>
    <s v="YES"/>
    <s v="2023-10-16T13:28:24+05:30"/>
    <s v="-1"/>
    <s v="1697443104"/>
    <s v="-1"/>
    <s v="-1"/>
    <s v="-1"/>
    <s v="Screener Section 1"/>
    <s v="Screener Section 2"/>
    <s v="0"/>
    <s v="0"/>
    <s v="Main Section 3"/>
    <s v="0"/>
    <s v="Main Section 5"/>
    <s v="2023-10-16T13:28:24+05:30"/>
    <s v="2023-10-16T13:28:24+05:30"/>
    <s v="-1"/>
    <s v="362"/>
    <s v="-1"/>
    <s v="77.26385"/>
    <s v="28.542555"/>
    <s v="77d 15' 49.86&quot; , 28d 32' 33.198&quot;_x000a_null"/>
    <s v="-1"/>
    <s v="-1"/>
    <s v="1259"/>
    <s v="-1"/>
    <s v="2023-10-21"/>
    <s v="-1"/>
    <s v="-1"/>
    <s v="SAFFOLA MASALA OATS - CLASSIC MASALA CURRENT (AF3)"/>
    <s v="2023-10-28"/>
    <s v="11:00:21"/>
    <x v="1"/>
    <x v="1"/>
    <x v="1"/>
    <s v="Vendor Team"/>
    <s v="pradeep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040"/>
    <n v="-1"/>
    <d v="2023-10-16T13:07:07"/>
    <s v="2234891047"/>
    <s v="Android_Subject"/>
    <m/>
    <d v="1899-12-30T00:24:55"/>
    <d v="2023-10-16T13:32:05"/>
    <m/>
    <d v="2023-10-16T20:05:46"/>
    <m/>
    <m/>
    <b v="1"/>
    <n v="306"/>
    <b v="0"/>
    <m/>
    <s v="22.581305"/>
    <s v="88.399548333"/>
    <s v="Approved"/>
    <n v="5.5"/>
    <m/>
    <m/>
    <m/>
    <d v="2023-10-16T13:07:07"/>
    <d v="2023-10-16T13:32:02"/>
    <s v="Samit Ghosh"/>
    <n v="-1"/>
    <s v="-1"/>
    <s v="-1"/>
    <s v="LIVE"/>
    <s v="-1"/>
    <s v=""/>
    <s v="411111115"/>
    <s v="Swapna Paul"/>
    <s v="-1"/>
    <s v="-1"/>
    <s v="1016"/>
    <s v="1307"/>
    <s v=""/>
    <s v="411111115-1016-1307"/>
    <s v="1"/>
    <s v="1"/>
    <s v="0"/>
    <s v="-1"/>
    <s v="-1"/>
    <s v="88.39962666666666"/>
    <s v="22.581335"/>
    <s v="88d 23' 58.656&quot; , 22d 34' 52.806&quot;_x000a_null"/>
    <s v="96"/>
    <s v="-1"/>
    <s v="-1"/>
    <s v="0"/>
    <s v="100%"/>
    <s v="-1"/>
    <s v="CNST1"/>
    <s v="CS9C"/>
    <s v="-1"/>
    <s v="-1"/>
    <s v="-1"/>
    <s v="-1"/>
    <s v="-1"/>
    <s v="2023-10-16T13:07:32+05:30"/>
    <s v="-1"/>
    <s v="2023-10-16T13:07:32+05:30"/>
    <s v="SPEAK TO WOMEN WHO ARE 25 - 45 YEARS OF AGE"/>
    <s v="-1"/>
    <s v="-1"/>
    <s v="-1"/>
    <s v="-1"/>
    <s v="-1"/>
    <s v="-1"/>
    <s v="-1"/>
    <s v="2023-10-16"/>
    <s v="13:16:08"/>
    <s v="-1"/>
    <s v="8"/>
    <s v="2023-10-16T13:16:10+05:30"/>
    <s v="-1"/>
    <s v="6"/>
    <s v="-1"/>
    <s v="Nupur Bose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3:17:50+05:30"/>
    <s v="-1"/>
    <s v="618"/>
    <s v="2023-10-16T13:17:50+05:30"/>
    <s v="Flavored Oats/ Masala Oats"/>
    <s v="0"/>
    <s v="0"/>
    <s v="Soya based products like Soya Chunks, Soya Milk, Soya meal etc.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Masala Noodles"/>
    <s v="2023-10-16T13:21:26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22:05+05:30"/>
    <s v="2023-10-16T13:22:05+05:30"/>
    <s v="-1"/>
    <s v="873"/>
    <s v="-1"/>
    <s v="2023-10-16T13:22:05+05:30"/>
    <s v="2023-10-16T13:22:05+05:30"/>
    <s v="2023-10-16T13:22:05+05:30"/>
    <s v="-1"/>
    <s v="1697442725"/>
    <s v="2023-10-16T13:22:05+05:30"/>
    <s v="WILLING TO PARTICIPATE"/>
    <s v="-1"/>
    <s v=""/>
    <s v="-1"/>
    <s v="SAFFOLA MASALA OATS - CLASSIC MASALA TEST (NP9)"/>
    <s v="159"/>
    <s v="Manicktala Main Road,C/O Piku Singha"/>
    <s v="Manicktala"/>
    <s v="700054"/>
    <s v="159"/>
    <s v="Manicktala Main Road,C/O Piku Singha"/>
    <s v="Manicktala"/>
    <s v="700054"/>
    <s v="8240488653"/>
    <s v="-1"/>
    <s v="8240488653"/>
    <s v="-1"/>
    <s v="GRADUATE/ POST GRADUATE: GENERAL"/>
    <s v="-1"/>
    <s v="HOUSEWIFE"/>
    <s v=""/>
    <s v="4"/>
    <s v="1"/>
    <s v="1"/>
    <s v="0"/>
    <s v="0"/>
    <s v="0"/>
    <s v="1"/>
    <s v="1"/>
    <s v="0"/>
    <s v="0"/>
    <s v="1"/>
    <s v="0"/>
    <s v="YES"/>
    <s v="2023-10-16T13:25:59+05:30"/>
    <s v="-1"/>
    <s v="1697442959"/>
    <s v="-1"/>
    <s v="-1"/>
    <s v="-1"/>
    <s v="Screener Section 1"/>
    <s v="Screener Section 2"/>
    <s v="0"/>
    <s v="0"/>
    <s v="Main Section 3"/>
    <s v="0"/>
    <s v="Main Section 5"/>
    <s v="2023-10-16T13:25:59+05:30"/>
    <s v="2023-10-16T13:25:59+05:30"/>
    <s v="-1"/>
    <s v="235"/>
    <s v="-1"/>
    <s v="88.39954833333334"/>
    <s v="22.581304999999997"/>
    <s v="88d 23' 58.374&quot; , 22d 34' 52.698&quot;_x000a_null"/>
    <s v="-1"/>
    <s v="-1"/>
    <s v="110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214"/>
    <n v="-1"/>
    <d v="2023-10-16T13:24:07"/>
    <s v="2234891014"/>
    <s v="Android_Subject"/>
    <m/>
    <s v="8.08:22:09"/>
    <d v="2023-10-16T13:37:49"/>
    <m/>
    <d v="2023-10-17T19:06:50"/>
    <m/>
    <m/>
    <b v="1"/>
    <n v="306"/>
    <b v="0"/>
    <m/>
    <m/>
    <m/>
    <s v="Approved"/>
    <n v="5.5"/>
    <m/>
    <m/>
    <m/>
    <d v="2023-10-16T13:24:07"/>
    <d v="2023-10-16T13:37:47"/>
    <s v="Inder Jha"/>
    <n v="-1"/>
    <s v="-1"/>
    <s v="-1"/>
    <s v="LIVE"/>
    <s v="For Placement"/>
    <s v=""/>
    <s v="111111112"/>
    <s v="astha"/>
    <s v="-1"/>
    <s v="-1"/>
    <s v="1016"/>
    <s v="1324"/>
    <s v=""/>
    <s v="111111112-1016-1324"/>
    <s v="1"/>
    <s v="1"/>
    <s v="0"/>
    <s v="-1"/>
    <s v="-1"/>
    <s v="77.295335"/>
    <s v="28.49679833333333"/>
    <s v="77d 17' 43.206&quot; , 28d 29' 48.474&quot;_x000a_null"/>
    <s v="96"/>
    <s v="-1"/>
    <s v="-1"/>
    <s v="0"/>
    <s v="100%"/>
    <s v="-1"/>
    <s v="CNST3"/>
    <s v="CS10"/>
    <s v="-1"/>
    <s v="-1"/>
    <s v="-1"/>
    <s v="-1"/>
    <s v="-1"/>
    <s v="2023-10-16T13:24:30+05:30"/>
    <s v="-1"/>
    <s v="2023-10-16T13:24:30+05:30"/>
    <s v="SPEAK TO WOMEN WHO ARE 25 - 45 YEARS OF AGE"/>
    <s v="-1"/>
    <s v="-1"/>
    <s v="-1"/>
    <s v="-1"/>
    <s v="-1"/>
    <s v="-1"/>
    <s v="-1"/>
    <s v="2023-10-16"/>
    <s v="13:24:33"/>
    <s v="-1"/>
    <s v="8"/>
    <s v="2023-10-16T13:24:35+05:30"/>
    <s v="-1"/>
    <s v="6"/>
    <s v="-1"/>
    <s v="alka Gupt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0"/>
    <s v="0"/>
    <s v="Colour TV"/>
    <s v="Refrigerator"/>
    <s v="Washing Machine"/>
    <s v="0"/>
    <s v="Car/Jeep/Van"/>
    <s v="Air Conditioner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6T13:28:31+05:30"/>
    <s v="-1"/>
    <s v="241"/>
    <s v="2023-10-16T13:28:31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0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Oats Noodles"/>
    <s v="2023-10-16T13:32:43+05:30"/>
    <s v="-1"/>
    <s v="25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33:00+05:30"/>
    <s v="2023-10-16T13:35:17+05:30"/>
    <s v="-1"/>
    <s v="503"/>
    <s v="-1"/>
    <s v="2023-10-16T13:33:00+05:30"/>
    <s v="2023-10-16T13:35:17+05:30"/>
    <s v="2023-10-16T13:35:17+05:30"/>
    <s v="-1"/>
    <s v="1697443517"/>
    <s v="2023-10-16T13:35:17+05:30"/>
    <s v="WILLING TO PARTICIPATE"/>
    <s v="-1"/>
    <s v=""/>
    <s v="-1"/>
    <s v="SAFFOLA MASALA OATS - CLASSIC MASALA TEST (NP9)"/>
    <s v="E_150 "/>
    <s v="pul pehladpur delhi"/>
    <s v="mittal chowk"/>
    <s v="110044"/>
    <s v="E_150"/>
    <s v="pul pehladpur delhi"/>
    <s v="mittal chowk"/>
    <s v="110044"/>
    <s v="9999898947"/>
    <s v="-1"/>
    <s v="9999898947"/>
    <s v="-1"/>
    <s v="SSC/ HSC"/>
    <s v="-1"/>
    <s v="HOUSEWIFE"/>
    <s v=""/>
    <s v="5"/>
    <s v="1"/>
    <s v="1"/>
    <s v="1"/>
    <s v="0"/>
    <s v="0"/>
    <s v="1"/>
    <s v="1"/>
    <s v="0"/>
    <s v="0"/>
    <s v="0"/>
    <s v="1"/>
    <s v="YES"/>
    <s v="2023-10-16T13:37:44+05:30"/>
    <s v="-1"/>
    <s v="1697443664"/>
    <s v="-1"/>
    <s v="-1"/>
    <s v="-1"/>
    <s v="Screener Section 1"/>
    <s v="Screener Section 2"/>
    <s v="0"/>
    <s v="0"/>
    <s v="Main Section 3"/>
    <s v="0"/>
    <s v="Main Section 5"/>
    <s v="2023-10-16T13:37:45+05:30"/>
    <s v="2023-10-16T13:37:45+05:30"/>
    <s v="-1"/>
    <s v="284"/>
    <s v="-1"/>
    <s v="NaN"/>
    <s v="NaN"/>
    <s v="-1"/>
    <s v="-1"/>
    <s v="-1"/>
    <s v="787"/>
    <s v="-1"/>
    <s v="2023-10-24"/>
    <s v="-1"/>
    <s v="-1"/>
    <s v="SAFFOLA MASALA OATS - CLASSIC MASALA TEST (NP9)"/>
    <s v="2023-10-31"/>
    <s v="11:30:1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885"/>
    <n v="-1"/>
    <d v="2023-10-16T13:41:24"/>
    <s v="2234891048"/>
    <s v="Android_Subject"/>
    <m/>
    <d v="1899-12-30T00:18:41"/>
    <d v="2023-10-16T14:00:07"/>
    <m/>
    <d v="2023-10-17T09:57:13"/>
    <m/>
    <m/>
    <b v="1"/>
    <n v="306"/>
    <b v="0"/>
    <m/>
    <s v="22.530625"/>
    <s v="88.342161667"/>
    <s v="Approved"/>
    <n v="5.5"/>
    <m/>
    <m/>
    <m/>
    <d v="2023-10-16T13:41:24"/>
    <d v="2023-10-16T14:00:05"/>
    <s v="Samit Ghosh"/>
    <n v="-1"/>
    <s v="-1"/>
    <s v="-1"/>
    <s v="LIVE"/>
    <s v="-1"/>
    <s v=""/>
    <s v="411111113"/>
    <s v="Malati"/>
    <s v="-1"/>
    <s v="-1"/>
    <s v="1016"/>
    <s v="1341"/>
    <s v=""/>
    <s v="411111113-1016-1341"/>
    <s v="1"/>
    <s v="1"/>
    <s v="0"/>
    <s v="-1"/>
    <s v="-1"/>
    <s v="88.34207333333333"/>
    <s v="22.530626666666663"/>
    <s v="88d 20' 31.464&quot; , 22d 31' 50.256&quot;_x000a_null"/>
    <s v="96"/>
    <s v="-1"/>
    <s v="-1"/>
    <s v="0"/>
    <s v="100%"/>
    <s v="-1"/>
    <s v="CNST1"/>
    <s v="CS9C"/>
    <s v="-1"/>
    <s v="-1"/>
    <s v="-1"/>
    <s v="-1"/>
    <s v="-1"/>
    <s v="2023-10-16T13:41:50+05:30"/>
    <s v="-1"/>
    <s v="2023-10-16T13:41:50+05:30"/>
    <s v="SPEAK TO WOMEN WHO ARE 25 - 45 YEARS OF AGE"/>
    <s v="-1"/>
    <s v="-1"/>
    <s v="-1"/>
    <s v="-1"/>
    <s v="-1"/>
    <s v="-1"/>
    <s v="-1"/>
    <s v="2023-10-16"/>
    <s v="13:42:23"/>
    <s v="-1"/>
    <s v="8"/>
    <s v="2023-10-16T13:42:25+05:30"/>
    <s v="-1"/>
    <s v="6"/>
    <s v="-1"/>
    <s v="Jhuma das"/>
    <x v="1"/>
    <x v="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6T13:49:30+05:30"/>
    <s v="-1"/>
    <s v="460"/>
    <s v="2023-10-16T13:49:30+05:30"/>
    <s v="Flavored Oats/ Masala Oats"/>
    <s v="0"/>
    <s v="0"/>
    <s v="0"/>
    <s v="0"/>
    <s v="Salty Snacks like - Namkeen, Chips, Makhana, Wafers etc."/>
    <s v="0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MTR Flavored Oats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3:54:36+05:30"/>
    <s v="-1"/>
    <s v="30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55:06+05:30"/>
    <s v="2023-10-16T13:55:06+05:30"/>
    <s v="-1"/>
    <s v="795"/>
    <s v="-1"/>
    <s v="2023-10-16T13:55:06+05:30"/>
    <s v="2023-10-16T13:55:06+05:30"/>
    <s v="2023-10-16T13:55:06+05:30"/>
    <s v="-1"/>
    <s v="1697444706"/>
    <s v="2023-10-16T13:55:06+05:30"/>
    <s v="WILLING TO PARTICIPATE"/>
    <s v="-1"/>
    <s v=""/>
    <s v="-1"/>
    <s v="SAFFOLA MASALA OATS - CLASSIC MASALA TEST (NP9)"/>
    <s v="77a"/>
    <s v="Harish chatterjee st"/>
    <s v="Bhabanipur"/>
    <s v="700025"/>
    <s v="77a"/>
    <s v="Harish chatterjee st"/>
    <s v="Bhabanipur"/>
    <s v="700025"/>
    <s v="9883183244"/>
    <s v="-1"/>
    <s v="9883183244"/>
    <s v="-1"/>
    <s v="GRADUATE/ POST GRADUATE: GENERAL"/>
    <s v="-1"/>
    <s v="HOUSEWIFE"/>
    <s v=""/>
    <s v="5"/>
    <s v="1"/>
    <s v="1"/>
    <s v="0"/>
    <s v="0"/>
    <s v="1"/>
    <s v="1"/>
    <s v="1"/>
    <s v="0"/>
    <s v="0"/>
    <s v="0"/>
    <s v="1"/>
    <s v="YES"/>
    <s v="2023-10-16T14:00:03+05:30"/>
    <s v="-1"/>
    <s v="1697445003"/>
    <s v="-1"/>
    <s v="-1"/>
    <s v="-1"/>
    <s v="Screener Section 1"/>
    <s v="Screener Section 2"/>
    <s v="0"/>
    <s v="0"/>
    <s v="Main Section 3"/>
    <s v="0"/>
    <s v="Main Section 5"/>
    <s v="2023-10-16T14:00:03+05:30"/>
    <s v="2023-10-16T14:00:03+05:30"/>
    <s v="-1"/>
    <s v="297"/>
    <s v="-1"/>
    <s v="88.34216166666666"/>
    <s v="22.530625"/>
    <s v="88d 20' 31.782&quot; , 22d 31' 50.25&quot;_x000a_null"/>
    <s v="-1"/>
    <s v="-1"/>
    <s v="109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993"/>
    <n v="-1"/>
    <d v="2023-10-16T13:44:13"/>
    <s v="2234891046"/>
    <s v="Android_Subject"/>
    <m/>
    <d v="1899-12-30T00:19:36"/>
    <d v="2023-10-16T14:03:50"/>
    <m/>
    <d v="2023-10-16T20:09:02"/>
    <m/>
    <m/>
    <b v="1"/>
    <n v="306"/>
    <b v="0"/>
    <m/>
    <s v="22.625215"/>
    <s v="88.377756667"/>
    <s v="Approved"/>
    <n v="5.5"/>
    <m/>
    <m/>
    <m/>
    <d v="2023-10-16T13:44:13"/>
    <d v="2023-10-16T14:03:49"/>
    <s v="Samit Ghosh"/>
    <n v="-1"/>
    <s v="-1"/>
    <s v="-1"/>
    <s v="LIVE"/>
    <s v="-1"/>
    <s v=""/>
    <s v="411111117"/>
    <s v="Bulbul Mallick"/>
    <s v="-1"/>
    <s v="-1"/>
    <s v="1016"/>
    <s v="1344"/>
    <s v=""/>
    <s v="411111117-1016-1344"/>
    <s v="1"/>
    <s v="1"/>
    <s v="0"/>
    <s v="-1"/>
    <s v="-1"/>
    <s v="88.37775833333332"/>
    <s v="22.625245000000003"/>
    <s v="88d 22' 39.93&quot; , 22d 37' 30.882&quot;_x000a_null"/>
    <s v="96"/>
    <s v="-1"/>
    <s v="-1"/>
    <s v="0"/>
    <s v="100%"/>
    <s v="-1"/>
    <s v="CNST1"/>
    <s v="CS9C"/>
    <s v="-1"/>
    <s v="-1"/>
    <s v="-1"/>
    <s v="-1"/>
    <s v="-1"/>
    <s v="2023-10-16T13:45:00+05:30"/>
    <s v="-1"/>
    <s v="2023-10-16T13:45:00+05:30"/>
    <s v="SPEAK TO WOMEN WHO ARE 25 - 45 YEARS OF AGE"/>
    <s v="-1"/>
    <s v="-1"/>
    <s v="-1"/>
    <s v="-1"/>
    <s v="-1"/>
    <s v="-1"/>
    <s v="-1"/>
    <s v="2023-10-16"/>
    <s v="13:45:41"/>
    <s v="-1"/>
    <s v="8"/>
    <s v="2023-10-16T13:45:50+05:30"/>
    <s v="-1"/>
    <s v="6"/>
    <s v="-1"/>
    <s v="Poly Kundu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0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6T13:52:40+05:30"/>
    <s v="-1"/>
    <s v="460"/>
    <s v="2023-10-16T13:52:40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3:57:07+05:30"/>
    <s v="-1"/>
    <s v="26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57:29+05:30"/>
    <s v="2023-10-16T13:57:29+05:30"/>
    <s v="-1"/>
    <s v="750"/>
    <s v="-1"/>
    <s v="2023-10-16T13:57:29+05:30"/>
    <s v="2023-10-16T13:57:29+05:30"/>
    <s v="2023-10-16T13:57:29+05:30"/>
    <s v="-1"/>
    <s v="1697444849"/>
    <s v="2023-10-16T13:57:29+05:30"/>
    <s v="WILLING TO PARTICIPATE"/>
    <s v="-1"/>
    <s v=""/>
    <s v="-1"/>
    <s v="SAFFOLA MASALA OATS - CLASSIC MASALA TEST (NP9)"/>
    <s v="6/75 B.T.Road C.I.T. Bulding"/>
    <s v="35/2 B.T. Road"/>
    <s v="Cossipur "/>
    <s v="700002"/>
    <s v="6/75 B.T.Road C.I.T. Bulding"/>
    <s v="35/2 B.T. Road"/>
    <s v="Cossipur"/>
    <s v="700002"/>
    <s v="9674802960"/>
    <s v="-1"/>
    <s v="9674802960"/>
    <s v="-1"/>
    <s v="GRADUATE/ POST GRADUATE: GENERAL"/>
    <s v="-1"/>
    <s v="HOUSEWIFE"/>
    <s v=""/>
    <s v="3"/>
    <s v="0"/>
    <s v="1"/>
    <s v="0"/>
    <s v="0"/>
    <s v="1"/>
    <s v="1"/>
    <s v="0"/>
    <s v="0"/>
    <s v="0"/>
    <s v="-1"/>
    <s v="-1"/>
    <s v="YES"/>
    <s v="2023-10-16T14:02:07+05:30"/>
    <s v="-1"/>
    <s v="1697445127"/>
    <s v="-1"/>
    <s v="-1"/>
    <s v="-1"/>
    <s v="Screener Section 1"/>
    <s v="Screener Section 2"/>
    <s v="0"/>
    <s v="0"/>
    <s v="Main Section 3"/>
    <s v="0"/>
    <s v="Main Section 5"/>
    <s v="2023-10-16T14:02:07+05:30"/>
    <s v="2023-10-16T14:02:07+05:30"/>
    <s v="-1"/>
    <s v="277"/>
    <s v="-1"/>
    <s v="88.37775666666667"/>
    <s v="22.625215000000004"/>
    <s v="88d 22' 39.924&quot; , 22d 37' 30.774&quot;_x000a_null"/>
    <s v="-1"/>
    <s v="-1"/>
    <s v="102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366"/>
    <n v="-1"/>
    <d v="2023-10-16T13:55:34"/>
    <s v="2234891013"/>
    <s v="Android_Subject"/>
    <m/>
    <s v="5.04:03:03"/>
    <d v="2023-10-16T14:15:46"/>
    <m/>
    <d v="2023-10-17T19:06:50"/>
    <m/>
    <m/>
    <b v="1"/>
    <n v="306"/>
    <b v="0"/>
    <m/>
    <s v="28.542673333"/>
    <s v="77.263758333"/>
    <s v="Approved"/>
    <n v="5.5"/>
    <m/>
    <m/>
    <m/>
    <d v="2023-10-16T13:55:34"/>
    <d v="2023-10-16T14:15:45"/>
    <s v="Inder Jha"/>
    <n v="-1"/>
    <s v="-1"/>
    <s v="-1"/>
    <s v="LIVE"/>
    <s v="For Placement"/>
    <s v=""/>
    <s v="111111116"/>
    <s v="seema"/>
    <s v="-1"/>
    <s v="-1"/>
    <s v="1016"/>
    <s v="1355"/>
    <s v=""/>
    <s v="111111116-1016-1355"/>
    <s v="1"/>
    <s v="1"/>
    <s v="0"/>
    <s v="-1"/>
    <s v="-1"/>
    <s v="77.26376499999999"/>
    <s v="28.542683333333336"/>
    <s v="77d 15' 49.554&quot; , 28d 32' 33.66&quot;_x000a_null"/>
    <s v="96"/>
    <s v="-1"/>
    <s v="-1"/>
    <s v="0"/>
    <s v="100%"/>
    <s v="-1"/>
    <s v="CNST3"/>
    <s v="CS10"/>
    <s v="-1"/>
    <s v="-1"/>
    <s v="-1"/>
    <s v="-1"/>
    <s v="-1"/>
    <s v="2023-10-16T13:56:47+05:30"/>
    <s v="-1"/>
    <s v="2023-10-16T13:56:47+05:30"/>
    <s v="SPEAK TO WOMEN WHO ARE 25 - 45 YEARS OF AGE"/>
    <s v="-1"/>
    <s v="-1"/>
    <s v="-1"/>
    <s v="-1"/>
    <s v="-1"/>
    <s v="-1"/>
    <s v="-1"/>
    <s v="2023-10-16"/>
    <s v="13:56:50"/>
    <s v="-1"/>
    <s v="8"/>
    <s v="2023-10-16T13:56:52+05:30"/>
    <s v="-1"/>
    <s v="6"/>
    <s v="-1"/>
    <s v="Rambha devi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6T14:01:29+05:30"/>
    <s v="-1"/>
    <s v="282"/>
    <s v="2023-10-16T14:01:29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Gaia Flavored Oats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Futurelife Oats"/>
    <s v="Gaia Flavored Oats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Gaia"/>
    <s v="Kellogg's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Gaia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Maggi Hot Heads Noodles"/>
    <s v="0"/>
    <s v="Saffola Oodles"/>
    <s v="0"/>
    <s v="0"/>
    <s v="0"/>
    <s v="0"/>
    <s v="0"/>
    <s v="0"/>
    <s v="0"/>
    <s v="0"/>
    <s v="Saffola Oodles"/>
    <s v="2023-10-16T14:09:15+05:30"/>
    <s v="-1"/>
    <s v="4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4:10:11+05:30"/>
    <s v="2023-10-16T14:10:11+05:30"/>
    <s v="-1"/>
    <s v="805"/>
    <s v="-1"/>
    <s v="2023-10-16T14:10:11+05:30"/>
    <s v="2023-10-16T14:10:11+05:30"/>
    <s v="2023-10-16T14:10:11+05:30"/>
    <s v="-1"/>
    <s v="1697445611"/>
    <s v="2023-10-16T14:10:11+05:30"/>
    <s v="WILLING TO PARTICIPATE"/>
    <s v="-1"/>
    <s v=""/>
    <s v="-1"/>
    <s v="SAFFOLA MASALA OATS - CLASSIC MASALA CURRENT (AF3)"/>
    <s v="House no 33"/>
    <s v="33"/>
    <s v="amichand khand"/>
    <s v="110019"/>
    <s v="House no 33"/>
    <s v="33"/>
    <s v="amichand khand"/>
    <s v="110019"/>
    <s v="8130235665"/>
    <s v="-1"/>
    <s v="8130235665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6T14:15:43+05:30"/>
    <s v="-1"/>
    <s v="1697445943"/>
    <s v="-1"/>
    <s v="-1"/>
    <s v="-1"/>
    <s v="Screener Section 1"/>
    <s v="Screener Section 2"/>
    <s v="0"/>
    <s v="0"/>
    <s v="Main Section 3"/>
    <s v="0"/>
    <s v="Main Section 5"/>
    <s v="2023-10-16T14:15:43+05:30"/>
    <s v="2023-10-16T14:15:43+05:30"/>
    <s v="-1"/>
    <s v="332"/>
    <s v="-1"/>
    <s v="77.26375833333333"/>
    <s v="28.54267333333333"/>
    <s v="77d 15' 49.53&quot; , 28d 32' 33.624&quot;_x000a_null"/>
    <s v="-1"/>
    <s v="-1"/>
    <s v="1137"/>
    <s v="-1"/>
    <s v="2023-10-21"/>
    <s v="-1"/>
    <s v="-1"/>
    <s v="SAFFOLA MASALA OATS - CLASSIC MASALA CURRENT (AF3)"/>
    <s v="2023-10-28"/>
    <s v="17:00:35"/>
    <x v="1"/>
    <x v="1"/>
    <x v="1"/>
    <s v="Vendor Team"/>
    <s v="pradeep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463"/>
    <n v="-1"/>
    <d v="2023-10-16T13:54:58"/>
    <s v="2234891034"/>
    <s v="Android_Subject"/>
    <m/>
    <s v="2.23:01:40"/>
    <d v="2023-10-16T14:18:23"/>
    <m/>
    <d v="2023-10-18T10:54:30"/>
    <m/>
    <m/>
    <b v="1"/>
    <n v="306"/>
    <b v="0"/>
    <m/>
    <s v="26.844881667"/>
    <s v="80.872146667"/>
    <s v="Approved"/>
    <n v="5.5"/>
    <m/>
    <m/>
    <m/>
    <d v="2023-10-16T13:54:58"/>
    <d v="2023-10-16T14:18:22"/>
    <s v="Anshu Srivastava"/>
    <n v="-1"/>
    <s v="-1"/>
    <s v="-1"/>
    <s v="LIVE"/>
    <s v="For QC"/>
    <s v=""/>
    <s v="311111111"/>
    <s v="Afreen"/>
    <s v="-1"/>
    <s v="-1"/>
    <s v="1016"/>
    <s v="1354"/>
    <s v=""/>
    <s v="311111111-1016-1354"/>
    <s v="1"/>
    <s v="1"/>
    <s v="0"/>
    <s v="-1"/>
    <s v="-1"/>
    <s v="80.87211333333333"/>
    <s v="26.844836666666666"/>
    <s v="80d 52' 19.608&quot; , 26d 50' 41.412&quot;_x000a_null"/>
    <s v="96"/>
    <s v="-1"/>
    <s v="-1"/>
    <s v="0"/>
    <s v="100%"/>
    <s v="-1"/>
    <s v="CNST3"/>
    <s v="CS10"/>
    <s v="-1"/>
    <s v="-1"/>
    <s v="-1"/>
    <s v="-1"/>
    <s v="-1"/>
    <s v="2023-10-16T13:55:13+05:30"/>
    <s v="-1"/>
    <s v="2023-10-16T13:55:13+05:30"/>
    <s v="SPEAK TO WOMEN WHO ARE 25 - 45 YEARS OF AGE"/>
    <s v="-1"/>
    <s v="-1"/>
    <s v="-1"/>
    <s v="-1"/>
    <s v="-1"/>
    <s v="-1"/>
    <s v="-1"/>
    <s v="2023-10-16"/>
    <s v="13:56:46"/>
    <s v="-1"/>
    <s v="8"/>
    <s v="2023-10-16T13:59:34+05:30"/>
    <s v="-1"/>
    <s v="6"/>
    <s v="-1"/>
    <s v="Saba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6T14:07:55+05:30"/>
    <s v="-1"/>
    <s v="762"/>
    <s v="2023-10-16T14:07:5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4:12:04+05:30"/>
    <s v="-1"/>
    <s v="24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4:11:46+05:30"/>
    <s v="2023-10-16T14:12:09+05:30"/>
    <s v="-1"/>
    <s v="960"/>
    <s v="-1"/>
    <s v="2023-10-16T14:11:46+05:30"/>
    <s v="2023-10-16T14:12:09+05:30"/>
    <s v="2023-10-16T14:12:09+05:30"/>
    <s v="-1"/>
    <s v="1697445729"/>
    <s v="2023-10-16T14:12:09+05:30"/>
    <s v="WILLING TO PARTICIPATE"/>
    <s v="-1"/>
    <s v=""/>
    <s v="-1"/>
    <s v="SAFFOLA MASALA OATS - VEGGIE TWIST CURRENT (BJ6)"/>
    <s v="355/354"/>
    <s v="Thadi Mohalla Sagar Wali Gali"/>
    <s v="Rajajipuram "/>
    <s v="226017"/>
    <s v="355/354"/>
    <s v="Thadi Mohalla Sagar Wali Gali"/>
    <s v="Rajajipuram"/>
    <s v="226017"/>
    <s v="8115148134"/>
    <s v="-1"/>
    <s v="8115148134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16T14:18:20+05:30"/>
    <s v="-1"/>
    <s v="1697446100"/>
    <s v="-1"/>
    <s v="-1"/>
    <s v="-1"/>
    <s v="Screener Section 1"/>
    <s v="Screener Section 2"/>
    <s v="0"/>
    <s v="0"/>
    <s v="Main Section 3"/>
    <s v="0"/>
    <s v="Main Section 5"/>
    <s v="2023-10-16T14:18:20+05:30"/>
    <s v="2023-10-16T14:18:20+05:30"/>
    <s v="-1"/>
    <s v="361"/>
    <s v="-1"/>
    <s v="80.87214666666667"/>
    <s v="26.844881666666666"/>
    <s v="80d 52' 19.728&quot; , 26d 50' 41.574&quot;_x000a_null"/>
    <s v="-1"/>
    <s v="-1"/>
    <s v="1321"/>
    <s v="-1"/>
    <s v="2023-10-18"/>
    <s v="-1"/>
    <s v="-1"/>
    <s v="SAFFOLA MASALA OATS - VEGGIE TWIST CURRENT (BJ6)"/>
    <s v="2023-10-25"/>
    <s v="11:42:59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809"/>
    <n v="-1"/>
    <d v="2023-10-16T14:01:16"/>
    <s v="2234891057"/>
    <s v="Android_Subject"/>
    <m/>
    <s v="9.00:56:27"/>
    <d v="2023-10-16T14:28:17"/>
    <m/>
    <d v="2023-10-16T20:16:08"/>
    <m/>
    <m/>
    <b v="1"/>
    <n v="306"/>
    <b v="0"/>
    <m/>
    <m/>
    <m/>
    <s v="Returned To Surveyor"/>
    <n v="5.5"/>
    <m/>
    <m/>
    <m/>
    <d v="2023-10-16T14:01:16"/>
    <d v="2023-10-16T14:28:10"/>
    <s v="Samit Ghosh"/>
    <n v="-1"/>
    <s v="-1"/>
    <s v="-1"/>
    <s v="LIVE"/>
    <s v="For Placement"/>
    <s v=""/>
    <s v="411111111"/>
    <s v="Ruby Raut"/>
    <s v="-1"/>
    <s v="-1"/>
    <s v="1016"/>
    <s v="1401"/>
    <s v=""/>
    <s v="411111111-1016-140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4:01:41+05:30"/>
    <s v="-1"/>
    <s v="2023-10-16T14:01:49+05:30"/>
    <s v="SPEAK TO WOMEN WHO ARE 25 - 45 YEARS OF AGE"/>
    <s v="-1"/>
    <s v="-1"/>
    <s v="-1"/>
    <s v="-1"/>
    <s v="-1"/>
    <s v="-1"/>
    <s v="-1"/>
    <s v="2023-10-16"/>
    <s v="14:02:20"/>
    <s v="-1"/>
    <s v="8"/>
    <s v="2023-10-16T14:02:21+05:30"/>
    <s v="-1"/>
    <s v="6"/>
    <s v="-1"/>
    <s v="Mina Rauth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4:11:53+05:30"/>
    <s v="-1"/>
    <s v="604"/>
    <s v="2023-10-16T14:11:53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6T14:21:08+05:30"/>
    <s v="-1"/>
    <s v="55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21:35+05:30"/>
    <s v="2023-10-16T14:21:35+05:30"/>
    <s v="-1"/>
    <s v="1141"/>
    <s v="-1"/>
    <s v="2023-10-16T14:21:35+05:30"/>
    <s v="2023-10-16T14:21:35+05:30"/>
    <s v="2023-10-16T14:21:35+05:30"/>
    <s v="-1"/>
    <s v="1697446295"/>
    <s v="2023-10-16T14:21:35+05:30"/>
    <s v="WILLING TO PARTICIPATE"/>
    <s v="-1"/>
    <s v=""/>
    <s v="-1"/>
    <s v="SAFFOLA MASALA OATS - CLASSIC MASALA CURRENT (AF3)"/>
    <s v="301"/>
    <s v="B .B Chatterjee road.block2.room 39"/>
    <s v="Ballygunge "/>
    <s v="700042"/>
    <s v="301"/>
    <s v="B .B Chatterjee road.block2.room 39"/>
    <s v="Ballygunge"/>
    <s v="700042"/>
    <s v="7980693124"/>
    <s v="-1"/>
    <s v="7980693124"/>
    <s v="-1"/>
    <s v="GRADUATE/ POST GRADUATE: GENERAL"/>
    <s v="-1"/>
    <s v="UNEMPLOYED"/>
    <s v=""/>
    <s v="3"/>
    <s v="0"/>
    <s v="0"/>
    <s v="0"/>
    <s v="0"/>
    <s v="1"/>
    <s v="0"/>
    <s v="0"/>
    <s v="1"/>
    <s v="1"/>
    <s v="-1"/>
    <s v="-1"/>
    <s v="YES"/>
    <s v="2023-10-16T14:27:54+05:30"/>
    <s v="-1"/>
    <s v="1697446674"/>
    <s v="-1"/>
    <s v="-1"/>
    <s v="-1"/>
    <s v="Screener Section 1"/>
    <s v="Screener Section 2"/>
    <s v="0"/>
    <s v="0"/>
    <s v="Main Section 3"/>
    <s v="0"/>
    <s v="Main Section 5"/>
    <s v="2023-10-16T14:27:54+05:30"/>
    <s v="2023-10-16T14:27:54+05:30"/>
    <s v="-1"/>
    <s v="379"/>
    <s v="-1"/>
    <s v="NaN"/>
    <s v="NaN"/>
    <s v="-1"/>
    <s v="-1"/>
    <s v="-1"/>
    <s v="1520"/>
    <s v="-1"/>
    <s v="2023-10-25"/>
    <s v="-1"/>
    <s v="-1"/>
    <s v="SAFFOLA MASALA OATS - CLASSIC MASALA CURRENT (AF3)"/>
    <s v="2023-11-01"/>
    <s v="14:57:4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839"/>
    <n v="-1"/>
    <d v="2023-10-16T14:09:57"/>
    <s v="2234891048"/>
    <s v="Android_Subject"/>
    <m/>
    <d v="1899-12-30T00:18:54"/>
    <d v="2023-10-16T14:28:52"/>
    <m/>
    <d v="2023-10-17T09:57:13"/>
    <m/>
    <m/>
    <b v="1"/>
    <n v="306"/>
    <b v="0"/>
    <m/>
    <m/>
    <m/>
    <s v="Approved"/>
    <n v="5.5"/>
    <m/>
    <m/>
    <m/>
    <d v="2023-10-16T14:09:57"/>
    <d v="2023-10-16T14:28:51"/>
    <s v="Samit Ghosh"/>
    <n v="-1"/>
    <s v="-1"/>
    <s v="-1"/>
    <s v="LIVE"/>
    <s v="-1"/>
    <s v=""/>
    <s v="411111113"/>
    <s v="Malati"/>
    <s v="-1"/>
    <s v="-1"/>
    <s v="1016"/>
    <s v="1409"/>
    <s v=""/>
    <s v="411111113-1016-1409"/>
    <s v="1"/>
    <s v="1"/>
    <s v="0"/>
    <s v="-1"/>
    <s v="-1"/>
    <s v="88.34230166666666"/>
    <s v="22.52981833333333"/>
    <s v="88d 20' 32.286&quot; , 22d 31' 47.346&quot;_x000a_null"/>
    <s v="96"/>
    <s v="-1"/>
    <s v="-1"/>
    <s v="0"/>
    <s v="100%"/>
    <s v="-1"/>
    <s v="CNST1"/>
    <s v="CS9C"/>
    <s v="-1"/>
    <s v="-1"/>
    <s v="-1"/>
    <s v="-1"/>
    <s v="-1"/>
    <s v="2023-10-16T14:10:25+05:30"/>
    <s v="-1"/>
    <s v="2023-10-16T14:10:25+05:30"/>
    <s v="SPEAK TO WOMEN WHO ARE 25 - 45 YEARS OF AGE"/>
    <s v="-1"/>
    <s v="-1"/>
    <s v="-1"/>
    <s v="-1"/>
    <s v="-1"/>
    <s v="-1"/>
    <s v="-1"/>
    <s v="2023-10-16"/>
    <s v="14:10:57"/>
    <s v="-1"/>
    <s v="8"/>
    <s v="2023-10-16T14:10:58+05:30"/>
    <s v="-1"/>
    <s v="6"/>
    <s v="-1"/>
    <s v="Shampa saha"/>
    <x v="1"/>
    <x v="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4:17:52+05:30"/>
    <s v="-1"/>
    <s v="447"/>
    <s v="2023-10-16T14:17:52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0"/>
    <s v="Top Ramen Noodles"/>
    <s v="0"/>
    <s v="0"/>
    <s v="0"/>
    <s v="0"/>
    <s v="0"/>
    <s v="0"/>
    <s v="0"/>
    <s v="0"/>
    <s v="Knorr Soupy Noodles"/>
    <s v="0"/>
    <s v="Maggi Oats Noodles"/>
    <s v="0"/>
    <s v="0"/>
    <s v="0"/>
    <s v="Saffola Oodles"/>
    <s v="0"/>
    <s v="0"/>
    <s v="0"/>
    <s v="0"/>
    <s v="0"/>
    <s v="0"/>
    <s v="0"/>
    <s v="0"/>
    <s v="Saffola Oodles"/>
    <s v="2023-10-16T14:24:48+05:30"/>
    <s v="-1"/>
    <s v="4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25:06+05:30"/>
    <s v="2023-10-16T14:25:06+05:30"/>
    <s v="-1"/>
    <s v="881"/>
    <s v="-1"/>
    <s v="2023-10-16T14:25:06+05:30"/>
    <s v="2023-10-16T14:25:06+05:30"/>
    <s v="2023-10-16T14:25:06+05:30"/>
    <s v="-1"/>
    <s v="1697446506"/>
    <s v="2023-10-16T14:25:06+05:30"/>
    <s v="WILLING TO PARTICIPATE"/>
    <s v="-1"/>
    <s v=""/>
    <s v="-1"/>
    <s v="SAFFOLA MASALA OATS - CLASSIC MASALA TEST (NP9)"/>
    <s v="71"/>
    <s v="Harish chatterjee st"/>
    <s v="Bhabanipur"/>
    <s v="700025"/>
    <s v="71"/>
    <s v="Harish chatterjee st"/>
    <s v="Bhabanipur"/>
    <s v="700025"/>
    <s v="9874640041"/>
    <s v="-1"/>
    <s v="9874640041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16T14:28:49+05:30"/>
    <s v="-1"/>
    <s v="1697446729"/>
    <s v="-1"/>
    <s v="-1"/>
    <s v="-1"/>
    <s v="Screener Section 1"/>
    <s v="Screener Section 2"/>
    <s v="0"/>
    <s v="0"/>
    <s v="Main Section 3"/>
    <s v="0"/>
    <s v="Main Section 5"/>
    <s v="2023-10-16T14:28:49+05:30"/>
    <s v="2023-10-16T14:28:49+05:30"/>
    <s v="-1"/>
    <s v="223"/>
    <s v="-1"/>
    <s v="NaN"/>
    <s v="NaN"/>
    <s v="-1"/>
    <s v="-1"/>
    <s v="-1"/>
    <s v="110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000"/>
    <n v="-1"/>
    <d v="2023-10-16T14:14:09"/>
    <s v="2234891046"/>
    <s v="Android_Subject"/>
    <m/>
    <d v="1899-12-30T00:20:36"/>
    <d v="2023-10-16T14:34:46"/>
    <m/>
    <d v="2023-10-16T20:09:02"/>
    <m/>
    <m/>
    <b v="1"/>
    <n v="306"/>
    <b v="0"/>
    <m/>
    <s v="22.625293333"/>
    <s v="88.377625"/>
    <s v="Approved"/>
    <n v="5.5"/>
    <m/>
    <m/>
    <m/>
    <d v="2023-10-16T14:14:09"/>
    <d v="2023-10-16T14:34:45"/>
    <s v="Samit Ghosh"/>
    <n v="-1"/>
    <s v="-1"/>
    <s v="-1"/>
    <s v="LIVE"/>
    <s v="-1"/>
    <s v=""/>
    <s v="411111117"/>
    <s v="Bulbul MLlick"/>
    <s v="-1"/>
    <s v="-1"/>
    <s v="1016"/>
    <s v="1414"/>
    <s v=""/>
    <s v="411111117-1016-1414"/>
    <s v="1"/>
    <s v="1"/>
    <s v="0"/>
    <s v="-1"/>
    <s v="-1"/>
    <s v="88.37772333333332"/>
    <s v="22.625080000000004"/>
    <s v="88d 22' 39.804&quot; , 22d 37' 30.288&quot;_x000a_null"/>
    <s v="96"/>
    <s v="-1"/>
    <s v="-1"/>
    <s v="0"/>
    <s v="100%"/>
    <s v="-1"/>
    <s v="CNST1"/>
    <s v="CS9C"/>
    <s v="-1"/>
    <s v="-1"/>
    <s v="-1"/>
    <s v="-1"/>
    <s v="-1"/>
    <s v="2023-10-16T14:14:43+05:30"/>
    <s v="-1"/>
    <s v="2023-10-16T14:14:43+05:30"/>
    <s v="SPEAK TO WOMEN WHO ARE 25 - 45 YEARS OF AGE"/>
    <s v="-1"/>
    <s v="-1"/>
    <s v="-1"/>
    <s v="-1"/>
    <s v="-1"/>
    <s v="-1"/>
    <s v="-1"/>
    <s v="2023-10-16"/>
    <s v="14:15:25"/>
    <s v="-1"/>
    <s v="8"/>
    <s v="2023-10-16T14:15:27+05:30"/>
    <s v="-1"/>
    <s v="6"/>
    <s v="-1"/>
    <s v="Anita Jaiswal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SC/ HSC"/>
    <s v="1-9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4:24:00+05:30"/>
    <s v="-1"/>
    <s v="557"/>
    <s v="2023-10-16T14:24:00+05:30"/>
    <s v="Flavored Oats/ Masala Oats"/>
    <s v="Breakfast Cereals Like Cornflakes, Chocos, Muesli,Granola Etc"/>
    <s v="0"/>
    <s v="0"/>
    <s v="0"/>
    <s v="0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4:29:31+05:30"/>
    <s v="-1"/>
    <s v="33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30:00+05:30"/>
    <s v="2023-10-16T14:30:00+05:30"/>
    <s v="-1"/>
    <s v="919"/>
    <s v="-1"/>
    <s v="2023-10-16T14:30:00+05:30"/>
    <s v="2023-10-16T14:30:00+05:30"/>
    <s v="2023-10-16T14:30:00+05:30"/>
    <s v="-1"/>
    <s v="1697446800"/>
    <s v="2023-10-16T14:30:00+05:30"/>
    <s v="WILLING TO PARTICIPATE"/>
    <s v="-1"/>
    <s v=""/>
    <s v="-1"/>
    <s v="SAFFOLA MASALA OATS - CLASSIC MASALA CURRENT (AF3)"/>
    <s v="35/2 B.T.Road Block -6/42"/>
    <s v="B.T.Road"/>
    <s v="Cossipur "/>
    <s v="700002"/>
    <s v="35/2 B.T.Road Block -6/42"/>
    <s v="B.T.Road"/>
    <s v="Cossipur"/>
    <s v="700002"/>
    <s v="8910626709"/>
    <s v="-1"/>
    <s v="8910626709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6T14:34:43+05:30"/>
    <s v="-1"/>
    <s v="1697447083"/>
    <s v="-1"/>
    <s v="-1"/>
    <s v="-1"/>
    <s v="Screener Section 1"/>
    <s v="Screener Section 2"/>
    <s v="0"/>
    <s v="0"/>
    <s v="Main Section 3"/>
    <s v="0"/>
    <s v="Main Section 5"/>
    <s v="2023-10-16T14:34:43+05:30"/>
    <s v="2023-10-16T14:34:43+05:30"/>
    <s v="-1"/>
    <s v="283"/>
    <s v="-1"/>
    <s v="88.377625"/>
    <s v="22.625293333333335"/>
    <s v="88d 22' 39.45&quot; , 22d 37' 31.056&quot;_x000a_null"/>
    <s v="-1"/>
    <s v="-1"/>
    <s v="120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166"/>
    <n v="-1"/>
    <d v="2023-10-16T14:23:17"/>
    <s v="2234891014"/>
    <s v="Android_Subject"/>
    <m/>
    <s v="8.07:24:11"/>
    <d v="2023-10-16T14:39:54"/>
    <m/>
    <d v="2023-10-17T19:06:50"/>
    <m/>
    <m/>
    <b v="1"/>
    <n v="306"/>
    <b v="0"/>
    <m/>
    <s v="28.49669"/>
    <s v="77.294561667"/>
    <s v="Approved"/>
    <n v="5.5"/>
    <m/>
    <m/>
    <m/>
    <d v="2023-10-16T14:23:17"/>
    <d v="2023-10-16T14:39:52"/>
    <s v="Inder Jha"/>
    <n v="-1"/>
    <s v="-1"/>
    <s v="-1"/>
    <s v="LIVE"/>
    <s v="For Placement"/>
    <s v=""/>
    <s v="111111112"/>
    <s v="astha"/>
    <s v="-1"/>
    <s v="-1"/>
    <s v="1016"/>
    <s v="1423"/>
    <s v=""/>
    <s v="111111112-1016-1423"/>
    <s v="1"/>
    <s v="1"/>
    <s v="0"/>
    <s v="-1"/>
    <s v="-1"/>
    <s v="77.29455"/>
    <s v="28.49700833333333"/>
    <s v="77d 17' 40.38&quot; , 28d 29' 49.23&quot;_x000a_null"/>
    <s v="96"/>
    <s v="-1"/>
    <s v="-1"/>
    <s v="0"/>
    <s v="100%"/>
    <s v="-1"/>
    <s v="CNST3"/>
    <s v="CS10"/>
    <s v="-1"/>
    <s v="-1"/>
    <s v="-1"/>
    <s v="-1"/>
    <s v="-1"/>
    <s v="2023-10-16T14:23:48+05:30"/>
    <s v="-1"/>
    <s v="2023-10-16T14:23:48+05:30"/>
    <s v="SPEAK TO WOMEN WHO ARE 25 - 45 YEARS OF AGE"/>
    <s v="-1"/>
    <s v="-1"/>
    <s v="-1"/>
    <s v="-1"/>
    <s v="-1"/>
    <s v="-1"/>
    <s v="-1"/>
    <s v="2023-10-16"/>
    <s v="14:23:51"/>
    <s v="-1"/>
    <s v="8"/>
    <s v="2023-10-16T14:23:52+05:30"/>
    <s v="-1"/>
    <s v="6"/>
    <s v="-1"/>
    <s v="suman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10+"/>
    <s v="A2"/>
    <s v="-1"/>
    <s v="A"/>
    <s v="Electricity Connection"/>
    <s v="Ceiling Fan"/>
    <s v="0"/>
    <s v="Two Wheeler"/>
    <s v="Colour TV"/>
    <s v="Refrigerator"/>
    <s v="Washing Machine"/>
    <s v="0"/>
    <s v="0"/>
    <s v="Air Conditioner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6T14:27:23+05:30"/>
    <s v="-1"/>
    <s v="215"/>
    <s v="2023-10-16T14:27:2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 6 months"/>
    <s v="0"/>
    <s v="Bagrrys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0"/>
    <s v="Bagrrys"/>
    <s v="0"/>
    <s v="0"/>
    <s v="0"/>
    <s v="Kellogg's Chocos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Patanjali Cornflakes"/>
    <s v="0"/>
    <s v="0"/>
    <s v="0"/>
    <s v="0"/>
    <s v="Maggi Oats Noodles"/>
    <s v="Maggi Vegetable Atta Noodles"/>
    <s v="Maggi Hot Heads Noodles"/>
    <s v="0"/>
    <s v="Saffola Oodles"/>
    <s v="0"/>
    <s v="0"/>
    <s v="0"/>
    <s v="0"/>
    <s v="0"/>
    <s v="0"/>
    <s v="0"/>
    <s v="0"/>
    <s v="0"/>
    <s v="0"/>
    <s v="Knorr Soupy Noodles"/>
    <s v="0"/>
    <s v="0"/>
    <s v="0"/>
    <s v="0"/>
    <s v="0"/>
    <s v="Saffola Oodles"/>
    <s v="0"/>
    <s v="0"/>
    <s v="0"/>
    <s v="0"/>
    <s v="0"/>
    <s v="0"/>
    <s v="0"/>
    <s v="0"/>
    <s v="Saffola Oodles"/>
    <s v="2023-10-16T14:33:41+05:30"/>
    <s v="-1"/>
    <s v="37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33:48+05:30"/>
    <s v="2023-10-16T14:33:48+05:30"/>
    <s v="-1"/>
    <s v="595"/>
    <s v="-1"/>
    <s v="2023-10-16T14:33:48+05:30"/>
    <s v="2023-10-16T14:33:48+05:30"/>
    <s v="2023-10-16T14:33:48+05:30"/>
    <s v="-1"/>
    <s v="1697447028"/>
    <s v="2023-10-16T14:33:48+05:30"/>
    <s v="WILLING TO PARTICIPATE"/>
    <s v="-1"/>
    <s v=""/>
    <s v="-1"/>
    <s v="SAFFOLA MASALA OATS - CLASSIC MASALA CURRENT (AF3)"/>
    <s v="F_52 "/>
    <s v="gali no 15 pul pehladpur delhi"/>
    <s v="mittal chowk"/>
    <s v="110044"/>
    <s v="F_52"/>
    <s v="gali no 15 pul pehladpur delhi"/>
    <s v="mittal chowk"/>
    <s v="110044"/>
    <s v="9999779292"/>
    <s v="-1"/>
    <s v="9999779292"/>
    <s v="-1"/>
    <s v="SSC/ HSC"/>
    <s v="-1"/>
    <s v="HOUSEWIFE"/>
    <s v=""/>
    <s v="5"/>
    <s v="0"/>
    <s v="2"/>
    <s v="1"/>
    <s v="0"/>
    <s v="0"/>
    <s v="1"/>
    <s v="1"/>
    <s v="0"/>
    <s v="0"/>
    <s v="-1"/>
    <s v="-1"/>
    <s v="YES"/>
    <s v="2023-10-16T14:39:51+05:30"/>
    <s v="-1"/>
    <s v="1697447391"/>
    <s v="-1"/>
    <s v="-1"/>
    <s v="-1"/>
    <s v="Screener Section 1"/>
    <s v="Screener Section 2"/>
    <s v="0"/>
    <s v="0"/>
    <s v="Main Section 3"/>
    <s v="0"/>
    <s v="Main Section 5"/>
    <s v="2023-10-16T14:39:51+05:30"/>
    <s v="2023-10-16T14:39:51+05:30"/>
    <s v="-1"/>
    <s v="363"/>
    <s v="-1"/>
    <s v="77.29456166666667"/>
    <s v="28.496689999999997"/>
    <s v="77d 17' 40.422&quot; , 28d 29' 48.084&quot;_x000a_null"/>
    <s v="-1"/>
    <s v="-1"/>
    <s v="958"/>
    <s v="-1"/>
    <s v="2023-10-24"/>
    <s v="-1"/>
    <s v="-1"/>
    <s v="SAFFOLA MASALA OATS - CLASSIC MASALA CURRENT (AF3)"/>
    <s v="2023-10-31"/>
    <s v="14:30:2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614"/>
    <n v="-1"/>
    <d v="2023-10-16T14:35:39"/>
    <s v="2234891048"/>
    <s v="Android_Subject"/>
    <m/>
    <d v="1899-12-30T00:18:00"/>
    <d v="2023-10-16T14:53:41"/>
    <m/>
    <d v="2023-10-17T09:57:13"/>
    <m/>
    <m/>
    <b v="1"/>
    <n v="306"/>
    <b v="0"/>
    <m/>
    <s v="22.52988"/>
    <s v="88.342335"/>
    <s v="Approved"/>
    <n v="5.5"/>
    <m/>
    <m/>
    <m/>
    <d v="2023-10-16T14:35:39"/>
    <d v="2023-10-16T14:53:39"/>
    <s v="Samit Ghosh"/>
    <n v="-1"/>
    <s v="-1"/>
    <s v="-1"/>
    <s v="LIVE"/>
    <s v="-1"/>
    <s v=""/>
    <s v="411111113"/>
    <s v="Malati"/>
    <s v="-1"/>
    <s v="-1"/>
    <s v="1016"/>
    <s v="1435"/>
    <s v=""/>
    <s v="411111113-1016-1435"/>
    <s v="1"/>
    <s v="1"/>
    <s v="0"/>
    <s v="-1"/>
    <s v="-1"/>
    <s v="88.34239333333335"/>
    <s v="22.529856666666667"/>
    <s v="88d 20' 32.616&quot; , 22d 31' 47.484&quot;_x000a_null"/>
    <s v="96"/>
    <s v="-1"/>
    <s v="-1"/>
    <s v="0"/>
    <s v="100%"/>
    <s v="-1"/>
    <s v="CNST1"/>
    <s v="CS9C"/>
    <s v="-1"/>
    <s v="-1"/>
    <s v="-1"/>
    <s v="-1"/>
    <s v="-1"/>
    <s v="2023-10-16T14:36:02+05:30"/>
    <s v="-1"/>
    <s v="2023-10-16T14:36:02+05:30"/>
    <s v="SPEAK TO WOMEN WHO ARE 25 - 45 YEARS OF AGE"/>
    <s v="-1"/>
    <s v="-1"/>
    <s v="-1"/>
    <s v="-1"/>
    <s v="-1"/>
    <s v="-1"/>
    <s v="-1"/>
    <s v="2023-10-16"/>
    <s v="14:36:40"/>
    <s v="-1"/>
    <s v="8"/>
    <s v="2023-10-16T14:36:41+05:30"/>
    <s v="-1"/>
    <s v="6"/>
    <s v="-1"/>
    <s v="Rita saha"/>
    <x v="1"/>
    <x v="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0"/>
    <s v="0"/>
    <s v="0"/>
    <s v="Air Conditioner"/>
    <s v="0"/>
    <s v="-1"/>
    <s v="No"/>
    <s v="-1"/>
    <s v="6"/>
    <s v="-1"/>
    <s v="A3"/>
    <s v="-1"/>
    <s v="NCCS A"/>
    <s v="It's usually me who chooses the food products that we use in this household"/>
    <s v="-1"/>
    <s v="2023-10-16T14:43:26+05:30"/>
    <s v="-1"/>
    <s v="444"/>
    <s v="2023-10-16T14:43:26+05:30"/>
    <s v="Flavored Oats/ Masala Oats"/>
    <s v="Breakfast Cereals Like Cornflakes, Chocos, Muesli,Granola Etc"/>
    <s v="0"/>
    <s v="0"/>
    <s v="0"/>
    <s v="0"/>
    <s v="0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Knorr Soupy Noodles"/>
    <s v="0"/>
    <s v="0"/>
    <s v="0"/>
    <s v="0"/>
    <s v="0"/>
    <s v="Saffola Oodles"/>
    <s v="0"/>
    <s v="0"/>
    <s v="0"/>
    <s v="0"/>
    <s v="0"/>
    <s v="0"/>
    <s v="0"/>
    <s v="0"/>
    <s v="Knorr Soupy Noodles"/>
    <s v="2023-10-16T14:48:56+05:30"/>
    <s v="-1"/>
    <s v="33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49:32+05:30"/>
    <s v="2023-10-16T14:49:32+05:30"/>
    <s v="-1"/>
    <s v="811"/>
    <s v="-1"/>
    <s v="2023-10-16T14:49:32+05:30"/>
    <s v="2023-10-16T14:49:32+05:30"/>
    <s v="2023-10-16T14:49:32+05:30"/>
    <s v="-1"/>
    <s v="1697447972"/>
    <s v="2023-10-16T14:49:32+05:30"/>
    <s v="WILLING TO PARTICIPATE"/>
    <s v="-1"/>
    <s v=""/>
    <s v="-1"/>
    <s v="SAFFOLA MASALA OATS - CLASSIC MASALA TEST (NP9)"/>
    <s v="71"/>
    <s v="Harish chatterjee st"/>
    <s v="Bhabanipur"/>
    <s v="700025"/>
    <s v="71"/>
    <s v="Harish chatterjee st"/>
    <s v="Bhabanipur"/>
    <s v="700025"/>
    <s v="8240816128"/>
    <s v="-1"/>
    <s v="8240816128"/>
    <s v="-1"/>
    <s v="GRADUATE/ POST GRADUATE: GENERAL"/>
    <s v="-1"/>
    <s v="HOUSEWIFE"/>
    <s v=""/>
    <s v="3"/>
    <s v="0"/>
    <s v="0"/>
    <s v="0"/>
    <s v="0"/>
    <s v="1"/>
    <s v="1"/>
    <s v="1"/>
    <s v="0"/>
    <s v="0"/>
    <s v="-1"/>
    <s v="-1"/>
    <s v="YES"/>
    <s v="2023-10-16T14:53:37+05:30"/>
    <s v="-1"/>
    <s v="1697448217"/>
    <s v="-1"/>
    <s v="-1"/>
    <s v="-1"/>
    <s v="Screener Section 1"/>
    <s v="Screener Section 2"/>
    <s v="0"/>
    <s v="0"/>
    <s v="Main Section 3"/>
    <s v="0"/>
    <s v="Main Section 5"/>
    <s v="2023-10-16T14:53:37+05:30"/>
    <s v="2023-10-16T14:53:37+05:30"/>
    <s v="-1"/>
    <s v="245"/>
    <s v="-1"/>
    <s v="88.342335"/>
    <s v="22.529880000000002"/>
    <s v="88d 20' 32.406&quot; , 22d 31' 47.568&quot;_x000a_null"/>
    <s v="-1"/>
    <s v="-1"/>
    <s v="105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836"/>
    <n v="-1"/>
    <d v="2023-10-16T14:42:54"/>
    <s v="2234891013"/>
    <s v="Android_Subject"/>
    <m/>
    <s v="5.03:14:50"/>
    <d v="2023-10-16T15:01:05"/>
    <m/>
    <d v="2023-10-17T19:06:50"/>
    <m/>
    <m/>
    <b v="1"/>
    <n v="306"/>
    <b v="0"/>
    <m/>
    <s v="28.542636667"/>
    <s v="77.263565"/>
    <s v="Approved"/>
    <n v="5.5"/>
    <m/>
    <m/>
    <m/>
    <d v="2023-10-16T14:42:54"/>
    <d v="2023-10-16T15:01:03"/>
    <s v="Inder Jha"/>
    <n v="-1"/>
    <s v="-1"/>
    <s v="-1"/>
    <s v="LIVE"/>
    <s v="For Placement"/>
    <s v=""/>
    <s v="111111116"/>
    <s v="seema"/>
    <s v="-1"/>
    <s v="-1"/>
    <s v="1016"/>
    <s v="1442"/>
    <s v=""/>
    <s v="111111116-1016-1442"/>
    <s v="1"/>
    <s v="1"/>
    <s v="0"/>
    <s v="-1"/>
    <s v="-1"/>
    <s v="77.26362166666667"/>
    <s v="28.542695000000002"/>
    <s v="77d 15' 49.038&quot; , 28d 32' 33.702&quot;_x000a_null"/>
    <s v="96"/>
    <s v="-1"/>
    <s v="-1"/>
    <s v="0"/>
    <s v="100%"/>
    <s v="-1"/>
    <s v="CNST3"/>
    <s v="CS10"/>
    <s v="-1"/>
    <s v="-1"/>
    <s v="-1"/>
    <s v="-1"/>
    <s v="-1"/>
    <s v="2023-10-16T14:43:31+05:30"/>
    <s v="-1"/>
    <s v="2023-10-16T14:43:31+05:30"/>
    <s v="SPEAK TO WOMEN WHO ARE 25 - 45 YEARS OF AGE"/>
    <s v="-1"/>
    <s v="-1"/>
    <s v="-1"/>
    <s v="-1"/>
    <s v="-1"/>
    <s v="-1"/>
    <s v="-1"/>
    <s v="2023-10-16"/>
    <s v="14:43:34"/>
    <s v="-1"/>
    <s v="8"/>
    <s v="2023-10-16T14:43:35+05:30"/>
    <s v="-1"/>
    <s v="6"/>
    <s v="-1"/>
    <s v="suman Devi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16T14:47:02+05:30"/>
    <s v="-1"/>
    <s v="211"/>
    <s v="2023-10-16T14:47:0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Gaia Flavored Oats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Futurelife Oats"/>
    <s v="Gaia Flavored Oats"/>
    <s v="Kellogg's Oats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Gaia Flavored Oats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BOTH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Gaia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Saffola Oodles"/>
    <s v="2023-10-16T14:55:08+05:30"/>
    <s v="-1"/>
    <s v="48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55:24+05:30"/>
    <s v="2023-10-16T14:55:24+05:30"/>
    <s v="-1"/>
    <s v="714"/>
    <s v="-1"/>
    <s v="2023-10-16T14:55:24+05:30"/>
    <s v="2023-10-16T14:55:24+05:30"/>
    <s v="2023-10-16T14:55:24+05:30"/>
    <s v="-1"/>
    <s v="1697448324"/>
    <s v="2023-10-16T14:55:24+05:30"/>
    <s v="WILLING TO PARTICIPATE"/>
    <s v="-1"/>
    <s v=""/>
    <s v="-1"/>
    <s v="SAFFOLA MASALA OATS - CLASSIC MASALA TEST (NP9)"/>
    <s v="house no 49"/>
    <s v="amichabd khand"/>
    <s v="govind puri"/>
    <s v="110019"/>
    <s v="house no 49"/>
    <s v="amichabd khand"/>
    <s v="govind puri"/>
    <s v="110019"/>
    <s v="9871170344"/>
    <s v="-1"/>
    <s v="9871170344"/>
    <s v="-1"/>
    <s v="SCHOOL-5 TO 9 YEARS"/>
    <s v="-1"/>
    <s v="HOUSEWIFE"/>
    <s v=""/>
    <s v="5"/>
    <s v="0"/>
    <s v="2"/>
    <s v="1"/>
    <s v="0"/>
    <s v="0"/>
    <s v="1"/>
    <s v="1"/>
    <s v="0"/>
    <s v="0"/>
    <s v="-1"/>
    <s v="-1"/>
    <s v="YES"/>
    <s v="2023-10-16T15:01:00+05:30"/>
    <s v="-1"/>
    <s v="1697448660"/>
    <s v="-1"/>
    <s v="-1"/>
    <s v="-1"/>
    <s v="Screener Section 1"/>
    <s v="Screener Section 2"/>
    <s v="0"/>
    <s v="0"/>
    <s v="Main Section 3"/>
    <s v="0"/>
    <s v="Main Section 5"/>
    <s v="2023-10-16T15:01:00+05:30"/>
    <s v="2023-10-16T15:01:00+05:30"/>
    <s v="-1"/>
    <s v="336"/>
    <s v="-1"/>
    <s v="77.263565"/>
    <s v="28.542636666666667"/>
    <s v="77d 15' 48.834&quot; , 28d 32' 33.492&quot;_x000a_null"/>
    <s v="-1"/>
    <s v="-1"/>
    <s v="1050"/>
    <s v="-1"/>
    <s v="2023-10-21"/>
    <s v="-1"/>
    <s v="-1"/>
    <s v="SAFFOLA MASALA OATS - CLASSIC MASALA TEST (NP9)"/>
    <s v="2023-10-28"/>
    <s v="05:00:42"/>
    <x v="1"/>
    <x v="1"/>
    <x v="1"/>
    <s v="Vendor Team"/>
    <s v="pradeep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082"/>
    <n v="-1"/>
    <d v="2023-10-16T14:44:08"/>
    <s v="2234891057"/>
    <s v="Android_Subject"/>
    <m/>
    <s v="9.00:16:11"/>
    <d v="2023-10-16T15:07:42"/>
    <m/>
    <d v="2023-10-17T09:57:13"/>
    <m/>
    <m/>
    <b v="1"/>
    <n v="306"/>
    <b v="0"/>
    <m/>
    <m/>
    <m/>
    <s v="Returned To Surveyor"/>
    <n v="5.5"/>
    <m/>
    <m/>
    <m/>
    <d v="2023-10-16T14:44:08"/>
    <d v="2023-10-16T15:07:40"/>
    <s v="Samit Ghosh"/>
    <n v="-1"/>
    <s v="-1"/>
    <s v="-1"/>
    <s v="LIVE"/>
    <s v="For Placement"/>
    <s v=""/>
    <s v="411111111"/>
    <s v="Ruby Raut"/>
    <s v="-1"/>
    <s v="-1"/>
    <s v="1016"/>
    <s v="1444"/>
    <s v=""/>
    <s v="411111111-1016-144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4:44:35+05:30"/>
    <s v="-1"/>
    <s v="2023-10-16T14:44:35+05:30"/>
    <s v="SPEAK TO WOMEN WHO ARE 25 - 45 YEARS OF AGE"/>
    <s v="-1"/>
    <s v="-1"/>
    <s v="-1"/>
    <s v="-1"/>
    <s v="-1"/>
    <s v="-1"/>
    <s v="-1"/>
    <s v="2023-10-16"/>
    <s v="14:45:15"/>
    <s v="-1"/>
    <s v="8"/>
    <s v="2023-10-16T14:45:16+05:30"/>
    <s v="-1"/>
    <s v="6"/>
    <s v="-1"/>
    <s v="Sabita Ghosh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UPERVISORY LEVEL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4:53:10+05:30"/>
    <s v="-1"/>
    <s v="515"/>
    <s v="2023-10-16T14:53:1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0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Tata Soulful Flavored Oats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Saffola Oodles"/>
    <s v="0"/>
    <s v="Top Ramen Noodles"/>
    <s v="Top Ramen Cup Noodles"/>
    <s v="0"/>
    <s v="0"/>
    <s v="0"/>
    <s v="0"/>
    <s v="0"/>
    <s v="0"/>
    <s v="0"/>
    <s v="0"/>
    <s v="Maggi Masala Noodles"/>
    <s v="0"/>
    <s v="0"/>
    <s v="0"/>
    <s v="0"/>
    <s v="Saffola Oodles"/>
    <s v="0"/>
    <s v="Top Ramen Noodles"/>
    <s v="Top Ramen Cup Noodles"/>
    <s v="0"/>
    <s v="0"/>
    <s v="0"/>
    <s v="0"/>
    <s v="0"/>
    <s v="Maggi Masala Noodles"/>
    <s v="2023-10-16T15:01:40+05:30"/>
    <s v="-1"/>
    <s v="5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5:01:58+05:30"/>
    <s v="2023-10-16T15:01:58+05:30"/>
    <s v="-1"/>
    <s v="1043"/>
    <s v="-1"/>
    <s v="2023-10-16T15:01:58+05:30"/>
    <s v="2023-10-16T15:01:58+05:30"/>
    <s v="2023-10-16T15:01:58+05:30"/>
    <s v="-1"/>
    <s v="1697448718"/>
    <s v="2023-10-16T15:01:58+05:30"/>
    <s v="WILLING TO PARTICIPATE"/>
    <s v="-1"/>
    <s v=""/>
    <s v="-1"/>
    <s v="SAFFOLA MASALA OATS - CLASSIC MASALA CURRENT (AF3)"/>
    <s v="301"/>
    <s v="B.B Chatterjee road.block 2 .room 30"/>
    <s v="Ballygunge "/>
    <s v="700042"/>
    <s v="301"/>
    <s v="B.B Chatterjee road.block 2 .room 30"/>
    <s v="Ballygunge"/>
    <s v="700042"/>
    <s v="9732913881"/>
    <s v="-1"/>
    <s v="9732913881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16T15:07:09+05:30"/>
    <s v="-1"/>
    <s v="1697449029"/>
    <s v="-1"/>
    <s v="-1"/>
    <s v="-1"/>
    <s v="Screener Section 1"/>
    <s v="Screener Section 2"/>
    <s v="0"/>
    <s v="0"/>
    <s v="Main Section 3"/>
    <s v="0"/>
    <s v="Main Section 5"/>
    <s v="2023-10-16T15:07:09+05:30"/>
    <s v="2023-10-16T15:07:09+05:30"/>
    <s v="-1"/>
    <s v="312"/>
    <s v="-1"/>
    <s v="NaN"/>
    <s v="NaN"/>
    <s v="-1"/>
    <s v="-1"/>
    <s v="-1"/>
    <s v="1355"/>
    <s v="-1"/>
    <s v="2023-10-25"/>
    <s v="-1"/>
    <s v="-1"/>
    <s v="SAFFOLA MASALA OATS - CLASSIC MASALA CURRENT (AF3)"/>
    <s v="2023-11-01"/>
    <s v="15:00:1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538"/>
    <n v="-1"/>
    <d v="2023-10-16T15:06:15"/>
    <s v="2234891014"/>
    <s v="Android_Subject"/>
    <m/>
    <s v="8.06:42:10"/>
    <d v="2023-10-16T15:18:15"/>
    <m/>
    <d v="2023-10-17T19:06:50"/>
    <m/>
    <m/>
    <b v="1"/>
    <n v="306"/>
    <b v="0"/>
    <m/>
    <s v="28.497291667"/>
    <s v="77.29698"/>
    <s v="Approved"/>
    <n v="5.5"/>
    <m/>
    <m/>
    <m/>
    <d v="2023-10-16T15:06:15"/>
    <d v="2023-10-16T15:18:12"/>
    <s v="Inder Jha"/>
    <n v="-1"/>
    <s v="-1"/>
    <s v="-1"/>
    <s v="LIVE"/>
    <s v="For Placement"/>
    <s v=""/>
    <s v="111111112"/>
    <s v="astha"/>
    <s v="-1"/>
    <s v="-1"/>
    <s v="1016"/>
    <s v="1506"/>
    <s v=""/>
    <s v="111111112-1016-1506"/>
    <s v="1"/>
    <s v="1"/>
    <s v="0"/>
    <s v="-1"/>
    <s v="-1"/>
    <s v="77.29688166666666"/>
    <s v="28.497273333333336"/>
    <s v="77d 17' 48.774&quot; , 28d 29' 50.184&quot;_x000a_null"/>
    <s v="96"/>
    <s v="-1"/>
    <s v="-1"/>
    <s v="0"/>
    <s v="100%"/>
    <s v="-1"/>
    <s v="CNST3"/>
    <s v="CS10"/>
    <s v="-1"/>
    <s v="-1"/>
    <s v="-1"/>
    <s v="-1"/>
    <s v="-1"/>
    <s v="2023-10-16T15:06:23+05:30"/>
    <s v="-1"/>
    <s v="2023-10-16T15:06:23+05:30"/>
    <s v="SPEAK TO WOMEN WHO ARE 25 - 45 YEARS OF AGE"/>
    <s v="-1"/>
    <s v="-1"/>
    <s v="-1"/>
    <s v="-1"/>
    <s v="-1"/>
    <s v="-1"/>
    <s v="-1"/>
    <s v="2023-10-16"/>
    <s v="15:06:25"/>
    <s v="-1"/>
    <s v="8"/>
    <s v="2023-10-16T15:06:26+05:30"/>
    <s v="-1"/>
    <s v="6"/>
    <s v="-1"/>
    <s v="ekta singh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5:09:25+05:30"/>
    <s v="-1"/>
    <s v="182"/>
    <s v="2023-10-16T15:09:25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Bagrrys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0"/>
    <s v="Bagrrys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Soulfull"/>
    <s v="0"/>
    <s v="0"/>
    <s v="0"/>
    <s v="0"/>
    <s v="0"/>
    <s v="0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Saffola Oodles"/>
    <s v="2023-10-16T15:14:20+05:30"/>
    <s v="-1"/>
    <s v="29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5:14:27+05:30"/>
    <s v="2023-10-16T15:14:27+05:30"/>
    <s v="-1"/>
    <s v="481"/>
    <s v="-1"/>
    <s v="2023-10-16T15:14:27+05:30"/>
    <s v="2023-10-16T15:14:27+05:30"/>
    <s v="2023-10-16T15:14:27+05:30"/>
    <s v="-1"/>
    <s v="1697449467"/>
    <s v="2023-10-16T15:14:27+05:30"/>
    <s v="WILLING TO PARTICIPATE"/>
    <s v="-1"/>
    <s v=""/>
    <s v="-1"/>
    <s v="SAFFOLA MASALA OATS - CLASSIC MASALA TEST (NP9)"/>
    <s v="F-53"/>
    <s v="gali no _15"/>
    <s v="pul pehladpur delhi"/>
    <s v="110044"/>
    <s v="F-53"/>
    <s v="gali no _15"/>
    <s v="pul pehladpur delhi"/>
    <s v="110044"/>
    <s v="9910878085"/>
    <s v="-1"/>
    <s v="9910878085"/>
    <s v="-1"/>
    <s v="GRADUATE/ POST GRADUATE: GENERAL"/>
    <s v="-1"/>
    <s v="EMPLOYED"/>
    <s v="Working full time"/>
    <s v="4"/>
    <s v="1"/>
    <s v="0"/>
    <s v="0"/>
    <s v="1"/>
    <s v="1"/>
    <s v="0"/>
    <s v="1"/>
    <s v="0"/>
    <s v="0"/>
    <s v="0"/>
    <s v="1"/>
    <s v="YES"/>
    <s v="2023-10-16T15:18:11+05:30"/>
    <s v="-1"/>
    <s v="1697449691"/>
    <s v="-1"/>
    <s v="-1"/>
    <s v="-1"/>
    <s v="Screener Section 1"/>
    <s v="Screener Section 2"/>
    <s v="0"/>
    <s v="0"/>
    <s v="Main Section 3"/>
    <s v="0"/>
    <s v="Main Section 5"/>
    <s v="2023-10-16T15:18:11+05:30"/>
    <s v="2023-10-16T15:18:11+05:30"/>
    <s v="-1"/>
    <s v="224"/>
    <s v="-1"/>
    <s v="77.29698"/>
    <s v="28.49729166666667"/>
    <s v="77d 17' 49.128&quot; , 28d 29' 50.25&quot;_x000a_null"/>
    <s v="-1"/>
    <s v="-1"/>
    <s v="705"/>
    <s v="-1"/>
    <s v="2023-10-24"/>
    <s v="-1"/>
    <s v="-1"/>
    <s v="SAFFOLA MASALA OATS - CLASSIC MASALA TEST (NP9)"/>
    <s v="2023-10-31"/>
    <s v="15:45:2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582"/>
    <n v="-1"/>
    <d v="2023-10-16T15:02:38"/>
    <s v="2234891034"/>
    <s v="Android_Subject"/>
    <m/>
    <s v="3.23:20:41"/>
    <d v="2023-10-16T15:19:20"/>
    <m/>
    <d v="2023-10-18T10:54:30"/>
    <m/>
    <m/>
    <b v="1"/>
    <n v="306"/>
    <b v="0"/>
    <m/>
    <s v="26.84437"/>
    <s v="80.872165"/>
    <s v="Approved"/>
    <n v="5.5"/>
    <m/>
    <m/>
    <m/>
    <d v="2023-10-16T15:02:38"/>
    <d v="2023-10-16T15:19:19"/>
    <s v="Anshu Srivastava"/>
    <n v="-1"/>
    <s v="-1"/>
    <s v="-1"/>
    <s v="LIVE"/>
    <s v="For QC"/>
    <s v=""/>
    <s v="311111111"/>
    <s v="Afreen"/>
    <s v="-1"/>
    <s v="-1"/>
    <s v="1016"/>
    <s v="1502"/>
    <s v=""/>
    <s v="311111111-1016-1502"/>
    <s v="1"/>
    <s v="1"/>
    <s v="0"/>
    <s v="-1"/>
    <s v="-1"/>
    <s v="80.87204"/>
    <s v="26.844451666666668"/>
    <s v="80d 52' 19.344&quot; , 26d 50' 40.026&quot;_x000a_null"/>
    <s v="96"/>
    <s v="-1"/>
    <s v="-1"/>
    <s v="0"/>
    <s v="100%"/>
    <s v="-1"/>
    <s v="CNST3"/>
    <s v="CS10"/>
    <s v="-1"/>
    <s v="-1"/>
    <s v="-1"/>
    <s v="-1"/>
    <s v="-1"/>
    <s v="2023-10-16T15:02:58+05:30"/>
    <s v="-1"/>
    <s v="2023-10-16T15:02:58+05:30"/>
    <s v="SPEAK TO WOMEN WHO ARE 25 - 45 YEARS OF AGE"/>
    <s v="-1"/>
    <s v="-1"/>
    <s v="-1"/>
    <s v="-1"/>
    <s v="-1"/>
    <s v="-1"/>
    <s v="-1"/>
    <s v="2023-10-16"/>
    <s v="15:03:03"/>
    <s v="-1"/>
    <s v="8"/>
    <s v="2023-10-16T15:03:04+05:30"/>
    <s v="-1"/>
    <s v="6"/>
    <s v="-1"/>
    <s v="Ahmadi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6T15:10:46+05:30"/>
    <s v="-1"/>
    <s v="468"/>
    <s v="2023-10-16T15:10:4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5:14:57+05:30"/>
    <s v="-1"/>
    <s v="25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5:15:08+05:30"/>
    <s v="2023-10-16T15:15:08+05:30"/>
    <s v="-1"/>
    <s v="668"/>
    <s v="-1"/>
    <s v="2023-10-16T15:15:08+05:30"/>
    <s v="2023-10-16T15:15:08+05:30"/>
    <s v="2023-10-16T15:15:08+05:30"/>
    <s v="-1"/>
    <s v="1697449508"/>
    <s v="2023-10-16T15:15:08+05:30"/>
    <s v="WILLING TO PARTICIPATE"/>
    <s v="-1"/>
    <s v=""/>
    <s v="-1"/>
    <s v="SAFFOLA MASALA OATS - VEGGIE TWIST TEST (LK2)"/>
    <s v="F 3119"/>
    <s v="Thadi Mohalla Pani Wali Tanki Gali"/>
    <s v="Rajajipuram F Block"/>
    <s v="226017"/>
    <s v="F 3119"/>
    <s v="Thadi Mohalla Pani Wali Tanki Gali"/>
    <s v="Rajajipuram F Block"/>
    <s v="226017"/>
    <s v="9140230056"/>
    <s v="-1"/>
    <s v="9140230056"/>
    <s v="-1"/>
    <s v="SSC/ HSC"/>
    <s v="-1"/>
    <s v="HOUSEWIFE"/>
    <s v=""/>
    <s v="5"/>
    <s v="0"/>
    <s v="0"/>
    <s v="0"/>
    <s v="1"/>
    <s v="2"/>
    <s v="1"/>
    <s v="1"/>
    <s v="0"/>
    <s v="0"/>
    <s v="-1"/>
    <s v="-1"/>
    <s v="YES"/>
    <s v="2023-10-16T15:19:18+05:30"/>
    <s v="-1"/>
    <s v="1697449758"/>
    <s v="-1"/>
    <s v="-1"/>
    <s v="-1"/>
    <s v="Screener Section 1"/>
    <s v="Screener Section 2"/>
    <s v="0"/>
    <s v="0"/>
    <s v="Main Section 3"/>
    <s v="0"/>
    <s v="Main Section 5"/>
    <s v="2023-10-16T15:19:18+05:30"/>
    <s v="2023-10-16T15:19:18+05:30"/>
    <s v="-1"/>
    <s v="251"/>
    <s v="-1"/>
    <s v="80.872165"/>
    <s v="26.844370000000005"/>
    <s v="80d 52' 19.794&quot; , 26d 50' 39.732&quot;_x000a_null"/>
    <s v="-1"/>
    <s v="-1"/>
    <s v="919"/>
    <s v="-1"/>
    <s v="2023-10-18"/>
    <s v="-1"/>
    <s v="-1"/>
    <s v="SAFFOLA MASALA OATS - VEGGIE TWIST TEST (LK2)"/>
    <s v="2023-10-25"/>
    <s v="11:43:1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619"/>
    <n v="-1"/>
    <d v="2023-10-16T15:01:25"/>
    <s v="2234891046"/>
    <s v="Android_Subject"/>
    <m/>
    <d v="1899-12-30T00:19:05"/>
    <d v="2023-10-16T15:20:32"/>
    <m/>
    <d v="2023-10-16T20:09:02"/>
    <m/>
    <m/>
    <b v="1"/>
    <n v="306"/>
    <b v="0"/>
    <m/>
    <s v="22.625123333"/>
    <s v="88.378248333"/>
    <s v="Approved"/>
    <n v="5.5"/>
    <m/>
    <m/>
    <m/>
    <d v="2023-10-16T15:01:25"/>
    <d v="2023-10-16T15:20:30"/>
    <s v="Samit Ghosh"/>
    <n v="-1"/>
    <s v="-1"/>
    <s v="-1"/>
    <s v="LIVE"/>
    <s v="-1"/>
    <s v=""/>
    <s v="411111117"/>
    <s v="Bulbul Mallick"/>
    <s v="-1"/>
    <s v="-1"/>
    <s v="1016"/>
    <s v="1501"/>
    <s v=""/>
    <s v="411111117-1016-1501"/>
    <s v="1"/>
    <s v="1"/>
    <s v="0"/>
    <s v="-1"/>
    <s v="-1"/>
    <s v="88.37824166666665"/>
    <s v="22.62512"/>
    <s v="88d 22' 41.67&quot; , 22d 37' 30.432&quot;_x000a_null"/>
    <s v="96"/>
    <s v="-1"/>
    <s v="-1"/>
    <s v="0"/>
    <s v="100%"/>
    <s v="-1"/>
    <s v="CNST1"/>
    <s v="CS9C"/>
    <s v="-1"/>
    <s v="-1"/>
    <s v="-1"/>
    <s v="-1"/>
    <s v="-1"/>
    <s v="2023-10-16T15:01:55+05:30"/>
    <s v="-1"/>
    <s v="2023-10-16T15:01:55+05:30"/>
    <s v="SPEAK TO WOMEN WHO ARE 25 - 45 YEARS OF AGE"/>
    <s v="-1"/>
    <s v="-1"/>
    <s v="-1"/>
    <s v="-1"/>
    <s v="-1"/>
    <s v="-1"/>
    <s v="-1"/>
    <s v="2023-10-16"/>
    <s v="15:02:34"/>
    <s v="-1"/>
    <s v="8"/>
    <s v="2023-10-16T15:02:35+05:30"/>
    <s v="-1"/>
    <s v="6"/>
    <s v="-1"/>
    <s v="Susmita Mondal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6T15:09:52+05:30"/>
    <s v="-1"/>
    <s v="477"/>
    <s v="2023-10-16T15:09:5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6T15:14:58+05:30"/>
    <s v="-1"/>
    <s v="30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5:15:13+05:30"/>
    <s v="2023-10-16T15:15:13+05:30"/>
    <s v="-1"/>
    <s v="797"/>
    <s v="-1"/>
    <s v="2023-10-16T15:15:13+05:30"/>
    <s v="2023-10-16T15:15:13+05:30"/>
    <s v="2023-10-16T15:15:13+05:30"/>
    <s v="-1"/>
    <s v="1697449513"/>
    <s v="2023-10-16T15:15:13+05:30"/>
    <s v="WILLING TO PARTICIPATE"/>
    <s v="-1"/>
    <s v=""/>
    <s v="-1"/>
    <s v="SAFFOLA MASALA OATS - CLASSIC MASALA TEST (NP9)"/>
    <s v="35/2 B.T. Road Block -9/85"/>
    <s v="B. T. Road "/>
    <s v="Cossipore"/>
    <s v="700002"/>
    <s v="35/2 B.T. Road Block -9/85"/>
    <s v="B. T. Road"/>
    <s v="Cossipore"/>
    <s v="700002"/>
    <s v="8420373144"/>
    <s v="-1"/>
    <s v="8420373144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6T15:20:08+05:30"/>
    <s v="-1"/>
    <s v="1697449808"/>
    <s v="-1"/>
    <s v="-1"/>
    <s v="-1"/>
    <s v="Screener Section 1"/>
    <s v="Screener Section 2"/>
    <s v="0"/>
    <s v="0"/>
    <s v="Main Section 3"/>
    <s v="0"/>
    <s v="Main Section 5"/>
    <s v="2023-10-16T15:20:08+05:30"/>
    <s v="2023-10-16T15:20:08+05:30"/>
    <s v="-1"/>
    <s v="296"/>
    <s v="-1"/>
    <s v="88.37824833333335"/>
    <s v="22.62512333333333"/>
    <s v="88d 22' 41.694&quot; , 22d 37' 30.444&quot;_x000a_null"/>
    <s v="-1"/>
    <s v="-1"/>
    <s v="109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638"/>
    <n v="-1"/>
    <d v="2023-10-16T15:04:56"/>
    <s v="2234891047"/>
    <s v="Android_Subject"/>
    <m/>
    <d v="1899-12-30T00:16:12"/>
    <d v="2023-10-16T15:21:12"/>
    <m/>
    <d v="2023-10-16T20:06:37"/>
    <m/>
    <m/>
    <b v="1"/>
    <n v="306"/>
    <b v="0"/>
    <m/>
    <s v="22.580621667"/>
    <s v="88.400051667"/>
    <s v="Approved"/>
    <n v="5.5"/>
    <m/>
    <m/>
    <m/>
    <d v="2023-10-16T15:04:56"/>
    <d v="2023-10-16T15:21:08"/>
    <s v="Samit Ghosh"/>
    <n v="-1"/>
    <s v="-1"/>
    <s v="-1"/>
    <s v="LIVE"/>
    <s v="-1"/>
    <s v=""/>
    <s v="411111115"/>
    <s v="Swapna Paul"/>
    <s v="-1"/>
    <s v="-1"/>
    <s v="1016"/>
    <s v="1504"/>
    <s v=""/>
    <s v="411111115-1016-1504"/>
    <s v="1"/>
    <s v="1"/>
    <s v="0"/>
    <s v="-1"/>
    <s v="-1"/>
    <s v="88.40005166666667"/>
    <s v="22.580544999999997"/>
    <s v="88d 24' 0.186&quot; , 22d 34' 49.962&quot;_x000a_null"/>
    <s v="96"/>
    <s v="-1"/>
    <s v="-1"/>
    <s v="0"/>
    <s v="100%"/>
    <s v="-1"/>
    <s v="CNST1"/>
    <s v="CS9C"/>
    <s v="-1"/>
    <s v="-1"/>
    <s v="-1"/>
    <s v="-1"/>
    <s v="-1"/>
    <s v="2023-10-16T15:05:21+05:30"/>
    <s v="-1"/>
    <s v="2023-10-16T15:05:21+05:30"/>
    <s v="SPEAK TO WOMEN WHO ARE 25 - 45 YEARS OF AGE"/>
    <s v="-1"/>
    <s v="-1"/>
    <s v="-1"/>
    <s v="-1"/>
    <s v="-1"/>
    <s v="-1"/>
    <s v="-1"/>
    <s v="2023-10-16"/>
    <s v="15:05:49"/>
    <s v="-1"/>
    <s v="8"/>
    <s v="2023-10-16T15:05:51+05:30"/>
    <s v="-1"/>
    <s v="6"/>
    <s v="-1"/>
    <s v="Nupur Joarder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5:11:35+05:30"/>
    <s v="-1"/>
    <s v="374"/>
    <s v="2023-10-16T15:11:35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Maggi Masala Noodles"/>
    <s v="2023-10-16T15:15:45+05:30"/>
    <s v="-1"/>
    <s v="25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6T15:16:05+05:30"/>
    <s v="2023-10-16T15:16:10+05:30"/>
    <s v="-1"/>
    <s v="645"/>
    <s v="-1"/>
    <s v="2023-10-16T15:16:05+05:30"/>
    <s v="2023-10-16T15:16:10+05:30"/>
    <s v="2023-10-16T15:16:10+05:30"/>
    <s v="-1"/>
    <s v="1697449570"/>
    <s v="2023-10-16T15:16:10+05:30"/>
    <s v="WILLING TO PARTICIPATE"/>
    <s v="-1"/>
    <s v=""/>
    <s v="-1"/>
    <s v="SAFFOLA MASALA OATS - VEGGIE TWIST CURRENT (BJ6)"/>
    <s v="157/12"/>
    <s v="Manicktala Main Road"/>
    <s v="Manicktala"/>
    <s v="700054"/>
    <s v="157/12"/>
    <s v="Manicktala Main Road"/>
    <s v="Manicktala"/>
    <s v="700054"/>
    <s v="7890582186"/>
    <s v="-1"/>
    <s v="7890582186"/>
    <s v="-1"/>
    <s v="GRADUATE/ POST GRADUATE: GENERAL"/>
    <s v="-1"/>
    <s v="EMPLOYED"/>
    <s v="Working part time"/>
    <s v="3"/>
    <s v="0"/>
    <s v="0"/>
    <s v="1"/>
    <s v="0"/>
    <s v="0"/>
    <s v="0"/>
    <s v="1"/>
    <s v="0"/>
    <s v="1"/>
    <s v="-1"/>
    <s v="-1"/>
    <s v="YES"/>
    <s v="2023-10-16T15:20:23+05:30"/>
    <s v="-1"/>
    <s v="1697449823"/>
    <s v="-1"/>
    <s v="-1"/>
    <s v="-1"/>
    <s v="Screener Section 1"/>
    <s v="Screener Section 2"/>
    <s v="0"/>
    <s v="0"/>
    <s v="Main Section 3"/>
    <s v="0"/>
    <s v="Main Section 5"/>
    <s v="2023-10-16T15:20:23+05:30"/>
    <s v="2023-10-16T15:20:23+05:30"/>
    <s v="-1"/>
    <s v="258"/>
    <s v="-1"/>
    <s v="88.40005166666667"/>
    <s v="22.58062166666667"/>
    <s v="88d 24' 0.186&quot; , 22d 34' 50.238&quot;_x000a_null"/>
    <s v="-1"/>
    <s v="-1"/>
    <s v="90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0182"/>
    <n v="-1"/>
    <d v="2023-10-16T15:21:20"/>
    <s v="2234891013"/>
    <s v="Android_Subject"/>
    <m/>
    <s v="5.02:35:33"/>
    <d v="2023-10-16T15:38:24"/>
    <m/>
    <d v="2023-10-17T19:06:50"/>
    <m/>
    <m/>
    <b v="1"/>
    <n v="306"/>
    <b v="0"/>
    <m/>
    <s v="28.54257"/>
    <s v="77.263833333"/>
    <s v="Approved"/>
    <n v="5.5"/>
    <m/>
    <m/>
    <m/>
    <d v="2023-10-16T15:21:20"/>
    <d v="2023-10-16T15:38:23"/>
    <s v="Inder Jha"/>
    <n v="-1"/>
    <s v="-1"/>
    <s v="-1"/>
    <s v="LIVE"/>
    <s v="For Placement"/>
    <s v=""/>
    <s v="111111116"/>
    <s v="seema"/>
    <s v="-1"/>
    <s v="-1"/>
    <s v="1016"/>
    <s v="1521"/>
    <s v=""/>
    <s v="111111116-1016-1521"/>
    <s v="1"/>
    <s v="1"/>
    <s v="0"/>
    <s v="-1"/>
    <s v="-1"/>
    <s v="77.26394666666667"/>
    <s v="28.542526666666664"/>
    <s v="77d 15' 50.208&quot; , 28d 32' 33.096&quot;_x000a_null"/>
    <s v="96"/>
    <s v="-1"/>
    <s v="-1"/>
    <s v="0"/>
    <s v="100%"/>
    <s v="-1"/>
    <s v="CNST3"/>
    <s v="CS10"/>
    <s v="-1"/>
    <s v="-1"/>
    <s v="-1"/>
    <s v="-1"/>
    <s v="-1"/>
    <s v="2023-10-16T15:21:33+05:30"/>
    <s v="-1"/>
    <s v="2023-10-16T15:21:33+05:30"/>
    <s v="SPEAK TO WOMEN WHO ARE 25 - 45 YEARS OF AGE"/>
    <s v="-1"/>
    <s v="-1"/>
    <s v="-1"/>
    <s v="-1"/>
    <s v="-1"/>
    <s v="-1"/>
    <s v="-1"/>
    <s v="2023-10-16"/>
    <s v="15:21:42"/>
    <s v="-1"/>
    <s v="8"/>
    <s v="2023-10-16T15:21:44+05:30"/>
    <s v="-1"/>
    <s v="6"/>
    <s v="-1"/>
    <s v="Bindu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6T15:25:54+05:30"/>
    <s v="-1"/>
    <s v="261"/>
    <s v="2023-10-16T15:25:54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Gaia Flavored Oats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ornflakes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Saffola Oodles"/>
    <s v="2023-10-16T15:32:03+05:30"/>
    <s v="-1"/>
    <s v="36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5:32:19+05:30"/>
    <s v="2023-10-16T15:32:19+05:30"/>
    <s v="-1"/>
    <s v="642"/>
    <s v="-1"/>
    <s v="2023-10-16T15:32:19+05:30"/>
    <s v="2023-10-16T15:32:19+05:30"/>
    <s v="2023-10-16T15:32:19+05:30"/>
    <s v="-1"/>
    <s v="1697450539"/>
    <s v="2023-10-16T15:32:19+05:30"/>
    <s v="WILLING TO PARTICIPATE"/>
    <s v="-1"/>
    <s v=""/>
    <s v="-1"/>
    <s v="SAFFOLA MASALA OATS - VEGGIE TWIST TEST (LK2)"/>
    <s v="house no 34"/>
    <s v="Amichand jhand"/>
    <s v="govind puri"/>
    <s v="110019"/>
    <s v="house no 34"/>
    <s v="Amichand jhand"/>
    <s v="govind puri"/>
    <s v="110019"/>
    <s v="9968258228"/>
    <s v="-1"/>
    <s v="9968258228"/>
    <s v="-1"/>
    <s v="GRADUATE/ POST GRADUATE: GENERAL"/>
    <s v="-1"/>
    <s v="HOUSEWIFE"/>
    <s v=""/>
    <s v="6"/>
    <s v="0"/>
    <s v="0"/>
    <s v="1"/>
    <s v="1"/>
    <s v="1"/>
    <s v="1"/>
    <s v="2"/>
    <s v="0"/>
    <s v="0"/>
    <s v="-1"/>
    <s v="-1"/>
    <s v="YES"/>
    <s v="2023-10-16T15:38:21+05:30"/>
    <s v="-1"/>
    <s v="1697450901"/>
    <s v="-1"/>
    <s v="-1"/>
    <s v="-1"/>
    <s v="Screener Section 1"/>
    <s v="Screener Section 2"/>
    <s v="0"/>
    <s v="0"/>
    <s v="Main Section 3"/>
    <s v="0"/>
    <s v="Main Section 5"/>
    <s v="2023-10-16T15:38:21+05:30"/>
    <s v="2023-10-16T15:38:21+05:30"/>
    <s v="-1"/>
    <s v="362"/>
    <s v="-1"/>
    <s v="77.26383333333334"/>
    <s v="28.54257"/>
    <s v="77d 15' 49.8&quot; , 28d 32' 33.252&quot;_x000a_null"/>
    <s v="-1"/>
    <s v="-1"/>
    <s v="1004"/>
    <s v="-1"/>
    <s v="2023-10-21"/>
    <s v="-1"/>
    <s v="-1"/>
    <s v="SAFFOLA MASALA OATS - VEGGIE TWIST TEST (LK2)"/>
    <s v="2023-10-28"/>
    <s v="11:00:51"/>
    <x v="1"/>
    <x v="1"/>
    <x v="1"/>
    <s v="Vendor Team"/>
    <s v="pradeep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0513"/>
    <n v="-1"/>
    <d v="2023-10-16T15:30:43"/>
    <s v="2234891034"/>
    <s v="Android_Subject"/>
    <m/>
    <s v="3.23:02:19"/>
    <d v="2023-10-16T15:49:24"/>
    <m/>
    <d v="2023-10-18T10:54:30"/>
    <m/>
    <m/>
    <b v="1"/>
    <n v="306"/>
    <b v="0"/>
    <m/>
    <s v="26.844151667"/>
    <s v="80.872126667"/>
    <s v="Approved"/>
    <n v="5.5"/>
    <m/>
    <m/>
    <m/>
    <d v="2023-10-16T15:30:43"/>
    <d v="2023-10-16T15:49:23"/>
    <s v="Anshu Srivastava"/>
    <n v="-1"/>
    <s v="-1"/>
    <s v="-1"/>
    <s v="LIVE"/>
    <s v="For QC"/>
    <s v=""/>
    <s v="311111111"/>
    <s v="Afreen"/>
    <s v="-1"/>
    <s v="-1"/>
    <s v="1016"/>
    <s v="1530"/>
    <s v=""/>
    <s v="311111111-1016-1530"/>
    <s v="1"/>
    <s v="1"/>
    <s v="0"/>
    <s v="-1"/>
    <s v="-1"/>
    <s v="80.87193166666665"/>
    <s v="26.844145000000005"/>
    <s v="80d 52' 18.954&quot; , 26d 50' 38.922&quot;_x000a_null"/>
    <s v="96"/>
    <s v="-1"/>
    <s v="-1"/>
    <s v="0"/>
    <s v="100%"/>
    <s v="-1"/>
    <s v="CNST3"/>
    <s v="CS10"/>
    <s v="-1"/>
    <s v="-1"/>
    <s v="-1"/>
    <s v="-1"/>
    <s v="-1"/>
    <s v="2023-10-16T15:31:30+05:30"/>
    <s v="-1"/>
    <s v="2023-10-16T15:31:30+05:30"/>
    <s v="SPEAK TO WOMEN WHO ARE 25 - 45 YEARS OF AGE"/>
    <s v="-1"/>
    <s v="-1"/>
    <s v="-1"/>
    <s v="-1"/>
    <s v="-1"/>
    <s v="-1"/>
    <s v="-1"/>
    <s v="2023-10-16"/>
    <s v="15:32:16"/>
    <s v="-1"/>
    <s v="8"/>
    <s v="2023-10-16T15:32:17+05:30"/>
    <s v="-1"/>
    <s v="6"/>
    <s v="-1"/>
    <s v="Sanno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6T15:38:15+05:30"/>
    <s v="-1"/>
    <s v="405"/>
    <s v="2023-10-16T15:38:1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5:42:36+05:30"/>
    <s v="-1"/>
    <s v="26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6T15:42:53+05:30"/>
    <s v="2023-10-16T15:42:53+05:30"/>
    <s v="-1"/>
    <s v="684"/>
    <s v="-1"/>
    <s v="2023-10-16T15:42:53+05:30"/>
    <s v="2023-10-16T15:42:53+05:30"/>
    <s v="2023-10-16T15:42:53+05:30"/>
    <s v="-1"/>
    <s v="1697451173"/>
    <s v="2023-10-16T15:42:53+05:30"/>
    <s v="WILLING TO PARTICIPATE"/>
    <s v="-1"/>
    <s v=""/>
    <s v="-1"/>
    <s v="SAFFOLA MASALA OATS - VEGGIE TWIST TEST (LK2)"/>
    <s v="F 355/383"/>
    <s v="Thadi Mohalla Pani Tanki wali Gali"/>
    <s v="Rajajipuram F Block"/>
    <s v="226017"/>
    <s v="F 355/383"/>
    <s v="Thadi Mohalla Pani Tanki wali Gali"/>
    <s v="Rajajipuram F Block"/>
    <s v="226017"/>
    <s v="9721353657"/>
    <s v="-1"/>
    <s v="9721353657"/>
    <s v="-1"/>
    <s v="SCHOOL-5 TO 9 YEARS"/>
    <s v="-1"/>
    <s v="HOUSEWIFE"/>
    <s v=""/>
    <s v="8"/>
    <s v="0"/>
    <s v="3"/>
    <s v="2"/>
    <s v="1"/>
    <s v="1"/>
    <s v="0"/>
    <s v="1"/>
    <s v="0"/>
    <s v="0"/>
    <s v="-1"/>
    <s v="-1"/>
    <s v="YES"/>
    <s v="2023-10-16T15:49:22+05:30"/>
    <s v="-1"/>
    <s v="1697451562"/>
    <s v="-1"/>
    <s v="-1"/>
    <s v="-1"/>
    <s v="Screener Section 1"/>
    <s v="Screener Section 2"/>
    <s v="0"/>
    <s v="0"/>
    <s v="Main Section 3"/>
    <s v="0"/>
    <s v="Main Section 5"/>
    <s v="2023-10-16T15:49:22+05:30"/>
    <s v="2023-10-16T15:49:22+05:30"/>
    <s v="-1"/>
    <s v="382"/>
    <s v="-1"/>
    <s v="80.87212666666666"/>
    <s v="26.84415166666667"/>
    <s v="80d 52' 19.656&quot; , 26d 50' 38.946&quot;_x000a_null"/>
    <s v="-1"/>
    <s v="-1"/>
    <s v="1066"/>
    <s v="-1"/>
    <s v="2023-10-18"/>
    <s v="-1"/>
    <s v="-1"/>
    <s v="SAFFOLA MASALA OATS - VEGGIE TWIST TEST (LK2)"/>
    <s v="2023-10-25"/>
    <s v="12:43:4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1374"/>
    <n v="-1"/>
    <d v="2023-10-16T15:58:32"/>
    <s v="2234891013"/>
    <s v="Android_Subject"/>
    <m/>
    <s v="5.01:57:06"/>
    <d v="2023-10-16T16:17:53"/>
    <m/>
    <d v="2023-10-20T16:56:53"/>
    <m/>
    <m/>
    <b v="1"/>
    <n v="306"/>
    <b v="0"/>
    <m/>
    <s v="28.542656667"/>
    <s v="77.26358"/>
    <s v="Approved"/>
    <n v="5.5"/>
    <m/>
    <m/>
    <m/>
    <d v="2023-10-16T15:58:32"/>
    <d v="2023-10-16T16:17:52"/>
    <s v="Inder Jha"/>
    <n v="-1"/>
    <s v="-1"/>
    <s v="-1"/>
    <s v="LIVE"/>
    <s v="For Placement"/>
    <s v=""/>
    <s v="111111116"/>
    <s v="seema"/>
    <s v="-1"/>
    <s v="-1"/>
    <s v="1016"/>
    <s v="1558"/>
    <s v=""/>
    <s v="111111116-1016-1558"/>
    <s v="1"/>
    <s v="1"/>
    <s v="0"/>
    <s v="-1"/>
    <s v="-1"/>
    <s v="77.26358"/>
    <s v="28.54265666666667"/>
    <s v="77d 15' 48.888&quot; , 28d 32' 33.564&quot;_x000a_null"/>
    <s v="96"/>
    <s v="-1"/>
    <s v="-1"/>
    <s v="0"/>
    <s v="100%"/>
    <s v="-1"/>
    <s v="CNST3"/>
    <s v="CS10"/>
    <s v="-1"/>
    <s v="-1"/>
    <s v="-1"/>
    <s v="-1"/>
    <s v="-1"/>
    <s v="2023-10-16T15:58:43+05:30"/>
    <s v="-1"/>
    <s v="2023-10-16T15:58:43+05:30"/>
    <s v="SPEAK TO WOMEN WHO ARE 25 - 45 YEARS OF AGE"/>
    <s v="-1"/>
    <s v="-1"/>
    <s v="-1"/>
    <s v="-1"/>
    <s v="-1"/>
    <s v="-1"/>
    <s v="-1"/>
    <s v="2023-10-16"/>
    <s v="15:58:47"/>
    <s v="-1"/>
    <s v="8"/>
    <s v="2023-10-16T15:58:49+05:30"/>
    <s v="-1"/>
    <s v="6"/>
    <s v="-1"/>
    <s v="heena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6:02:31+05:30"/>
    <s v="-1"/>
    <s v="228"/>
    <s v="2023-10-16T16:02:31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Gaia Flavored Oats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Gaia Flavored Oats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Gaia"/>
    <s v="Kellogg's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"/>
    <s v="0"/>
    <s v="0"/>
    <s v="Knorr Soupy Noodles"/>
    <s v="Maggi Masala Noodles"/>
    <s v="Maggi Oats Noodles"/>
    <s v="0"/>
    <s v="0"/>
    <s v="Maggi Cuppa Noodles"/>
    <s v="Saffola Oodles"/>
    <s v="Sunfeast Yippee Noodles"/>
    <s v="0"/>
    <s v="0"/>
    <s v="Wai Wai Noodles"/>
    <s v="Store Brands Of Instant Noodles/Cup Noodles"/>
    <s v="0"/>
    <s v="0"/>
    <s v="0"/>
    <s v="0"/>
    <s v="0"/>
    <s v="0"/>
    <s v="Maggi Masala Noodles"/>
    <s v="0"/>
    <s v="0"/>
    <s v="0"/>
    <s v="Maggi Cuppa Noodles"/>
    <s v="Saffola Oodles"/>
    <s v="Sunfeast Yippee Noodles"/>
    <s v="0"/>
    <s v="0"/>
    <s v="0"/>
    <s v="0"/>
    <s v="0"/>
    <s v="0"/>
    <s v="0"/>
    <s v="Saffola Oodles"/>
    <s v="2023-10-16T16:08:30+05:30"/>
    <s v="-1"/>
    <s v="35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6:08:44+05:30"/>
    <s v="2023-10-16T16:08:44+05:30"/>
    <s v="-1"/>
    <s v="600"/>
    <s v="-1"/>
    <s v="2023-10-16T16:08:44+05:30"/>
    <s v="2023-10-16T16:08:44+05:30"/>
    <s v="2023-10-16T16:08:44+05:30"/>
    <s v="-1"/>
    <s v="1697452724"/>
    <s v="2023-10-16T16:08:44+05:30"/>
    <s v="WILLING TO PARTICIPATE"/>
    <s v="-1"/>
    <s v=""/>
    <s v="-1"/>
    <s v="SAFFOLA MASALA OATS - VEGGIE TWIST CURRENT (BJ6)"/>
    <s v="house no 43"/>
    <s v="Arichand khand"/>
    <s v="govind puri"/>
    <s v="110019"/>
    <s v="house no 43"/>
    <s v="Arichand khand"/>
    <s v="govind puri"/>
    <s v="110019"/>
    <s v="9307113326"/>
    <s v="-1"/>
    <s v="9307113326"/>
    <s v="-1"/>
    <s v="GRADUATE/ POST GRADUATE: GENERAL"/>
    <s v="-1"/>
    <s v="HOUSEWIFE"/>
    <s v=""/>
    <s v="5"/>
    <s v="1"/>
    <s v="0"/>
    <s v="0"/>
    <s v="0"/>
    <s v="1"/>
    <s v="1"/>
    <s v="1"/>
    <s v="1"/>
    <s v="0"/>
    <s v="1"/>
    <s v="0"/>
    <s v="YES"/>
    <s v="2023-10-16T16:17:50+05:30"/>
    <s v="-1"/>
    <s v="1697453270"/>
    <s v="-1"/>
    <s v="-1"/>
    <s v="-1"/>
    <s v="Screener Section 1"/>
    <s v="Screener Section 2"/>
    <s v="0"/>
    <s v="0"/>
    <s v="Main Section 3"/>
    <s v="0"/>
    <s v="Main Section 5"/>
    <s v="2023-10-16T16:17:50+05:30"/>
    <s v="2023-10-16T16:17:50+05:30"/>
    <s v="-1"/>
    <s v="546"/>
    <s v="-1"/>
    <s v="77.26358"/>
    <s v="28.54265666666667"/>
    <s v="77d 15' 48.888&quot; , 28d 32' 33.564&quot;_x000a_null"/>
    <s v="-1"/>
    <s v="-1"/>
    <s v="1146"/>
    <s v="-1"/>
    <s v="2023-10-21"/>
    <s v="-1"/>
    <s v="-1"/>
    <s v="SAFFOLA MASALA OATS - VEGGIE TWIST CURRENT (BJ6)"/>
    <s v="2023-10-28"/>
    <s v="10:00:34"/>
    <x v="1"/>
    <x v="1"/>
    <x v="1"/>
    <s v="Vendor Team"/>
    <s v="pradeep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1414"/>
    <n v="-1"/>
    <d v="2023-10-16T15:56:15"/>
    <s v="2234891057"/>
    <s v="Android_Subject"/>
    <m/>
    <s v="8.23:19:27"/>
    <d v="2023-10-16T16:18:55"/>
    <m/>
    <d v="2023-10-17T09:57:13"/>
    <m/>
    <m/>
    <b v="1"/>
    <n v="306"/>
    <b v="0"/>
    <m/>
    <m/>
    <m/>
    <s v="Returned To Surveyor"/>
    <n v="5.5"/>
    <m/>
    <m/>
    <m/>
    <d v="2023-10-16T15:56:15"/>
    <d v="2023-10-16T16:18:47"/>
    <s v="Samit Ghosh"/>
    <n v="-1"/>
    <s v="-1"/>
    <s v="-1"/>
    <s v="LIVE"/>
    <s v="For Placement"/>
    <s v=""/>
    <s v="411111111"/>
    <s v="Ruby Raut"/>
    <s v="-1"/>
    <s v="-1"/>
    <s v="1016"/>
    <s v="1556"/>
    <s v=""/>
    <s v="411111111-1016-1556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5:57:05+05:30"/>
    <s v="-1"/>
    <s v="2023-10-16T15:57:05+05:30"/>
    <s v="SPEAK TO WOMEN WHO ARE 25 - 45 YEARS OF AGE"/>
    <s v="-1"/>
    <s v="-1"/>
    <s v="-1"/>
    <s v="-1"/>
    <s v="-1"/>
    <s v="-1"/>
    <s v="-1"/>
    <s v="2023-10-16"/>
    <s v="15:57:39"/>
    <s v="-1"/>
    <s v="8"/>
    <s v="2023-10-16T15:57:40+05:30"/>
    <s v="-1"/>
    <s v="6"/>
    <s v="-1"/>
    <s v="Kakoli Kayal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0"/>
    <s v="Personal Computer/ Laptop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6:04:44+05:30"/>
    <s v="-1"/>
    <s v="459"/>
    <s v="2023-10-16T16:04:44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6T16:12:51+05:30"/>
    <s v="-1"/>
    <s v="48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6:13:13+05:30"/>
    <s v="2023-10-16T16:14:46+05:30"/>
    <s v="-1"/>
    <s v="967"/>
    <s v="-1"/>
    <s v="2023-10-16T16:13:13+05:30"/>
    <s v="2023-10-16T16:14:46+05:30"/>
    <s v="2023-10-16T16:14:46+05:30"/>
    <s v="-1"/>
    <s v="1697453086"/>
    <s v="2023-10-16T16:14:46+05:30"/>
    <s v="WILLING TO PARTICIPATE"/>
    <s v="-1"/>
    <s v=""/>
    <s v="-1"/>
    <s v="SAFFOLA MASALA OATS - CLASSIC MASALA TEST (NP9)"/>
    <s v="63"/>
    <s v="kumar para"/>
    <s v="kasba"/>
    <s v="700042"/>
    <s v="63"/>
    <s v="kumar para"/>
    <s v="kasba"/>
    <s v="700042"/>
    <s v="6290083981"/>
    <s v="-1"/>
    <s v="6290083981"/>
    <s v="-1"/>
    <s v="SSC/ HSC"/>
    <s v="-1"/>
    <s v="HOUSEWIFE"/>
    <s v=""/>
    <s v="4"/>
    <s v="1"/>
    <s v="0"/>
    <s v="1"/>
    <s v="0"/>
    <s v="1"/>
    <s v="1"/>
    <s v="0"/>
    <s v="0"/>
    <s v="0"/>
    <s v="1"/>
    <s v="0"/>
    <s v="YES"/>
    <s v="2023-10-16T16:18:31+05:30"/>
    <s v="-1"/>
    <s v="1697453311"/>
    <s v="-1"/>
    <s v="-1"/>
    <s v="-1"/>
    <s v="Screener Section 1"/>
    <s v="Screener Section 2"/>
    <s v="0"/>
    <s v="0"/>
    <s v="Main Section 3"/>
    <s v="0"/>
    <s v="Main Section 5"/>
    <s v="2023-10-16T16:18:31+05:30"/>
    <s v="2023-10-16T16:18:31+05:30"/>
    <s v="-1"/>
    <s v="315"/>
    <s v="-1"/>
    <s v="NaN"/>
    <s v="NaN"/>
    <s v="-1"/>
    <s v="-1"/>
    <s v="-1"/>
    <s v="1282"/>
    <s v="-1"/>
    <s v="2023-10-25"/>
    <s v="-1"/>
    <s v="-1"/>
    <s v="SAFFOLA MASALA OATS - CLASSIC MASALA TEST (NP9)"/>
    <s v="2023-11-01"/>
    <s v="15:15:4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2041"/>
    <n v="-1"/>
    <d v="2023-10-16T16:23:53"/>
    <s v="2234891047"/>
    <s v="Android_Subject"/>
    <m/>
    <d v="1899-12-30T00:16:53"/>
    <d v="2023-10-16T16:40:50"/>
    <m/>
    <d v="2023-10-16T20:06:48"/>
    <m/>
    <m/>
    <b v="1"/>
    <n v="306"/>
    <b v="0"/>
    <m/>
    <s v="22.590018333"/>
    <s v="88.395123333"/>
    <s v="Approved"/>
    <n v="5.5"/>
    <m/>
    <m/>
    <m/>
    <d v="2023-10-16T16:23:53"/>
    <d v="2023-10-16T16:40:46"/>
    <s v="Samit Ghosh"/>
    <n v="-1"/>
    <s v="-1"/>
    <s v="-1"/>
    <s v="LIVE"/>
    <s v="-1"/>
    <s v=""/>
    <s v="411111115"/>
    <s v="Swapna Paul"/>
    <s v="-1"/>
    <s v="-1"/>
    <s v="1016"/>
    <s v="1623"/>
    <s v=""/>
    <s v="411111115-1016-1623"/>
    <s v="1"/>
    <s v="1"/>
    <s v="0"/>
    <s v="-1"/>
    <s v="-1"/>
    <s v="88.39485666666666"/>
    <s v="22.58962166666667"/>
    <s v="88d 23' 41.484&quot; , 22d 35' 22.638&quot;_x000a_null"/>
    <s v="96"/>
    <s v="-1"/>
    <s v="-1"/>
    <s v="0"/>
    <s v="100%"/>
    <s v="-1"/>
    <s v="CNST1"/>
    <s v="CS9C"/>
    <s v="-1"/>
    <s v="-1"/>
    <s v="-1"/>
    <s v="-1"/>
    <s v="-1"/>
    <s v="2023-10-16T16:24:11+05:30"/>
    <s v="-1"/>
    <s v="2023-10-16T16:24:11+05:30"/>
    <s v="SPEAK TO WOMEN WHO ARE 25 - 45 YEARS OF AGE"/>
    <s v="-1"/>
    <s v="-1"/>
    <s v="-1"/>
    <s v="-1"/>
    <s v="-1"/>
    <s v="-1"/>
    <s v="-1"/>
    <s v="2023-10-16"/>
    <s v="16:24:39"/>
    <s v="-1"/>
    <s v="8"/>
    <s v="2023-10-16T16:24:41+05:30"/>
    <s v="-1"/>
    <s v="6"/>
    <s v="-1"/>
    <s v="Bula Das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6:30:09+05:30"/>
    <s v="-1"/>
    <s v="358"/>
    <s v="2023-10-16T16:30:09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6:33:10+05:30"/>
    <s v="-1"/>
    <s v="18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6:34:07+05:30"/>
    <s v="2023-10-16T16:34:07+05:30"/>
    <s v="-1"/>
    <s v="596"/>
    <s v="-1"/>
    <s v="2023-10-16T16:34:07+05:30"/>
    <s v="2023-10-16T16:34:07+05:30"/>
    <s v="2023-10-16T16:34:07+05:30"/>
    <s v="-1"/>
    <s v="1697454247"/>
    <s v="2023-10-16T16:34:07+05:30"/>
    <s v="WILLING TO PARTICIPATE"/>
    <s v="-1"/>
    <s v=""/>
    <s v="-1"/>
    <s v="SAFFOLA MASALA OATS - VEGGIE TWIST TEST (LK2)"/>
    <s v="157/8"/>
    <s v="Manicktala Main Road"/>
    <s v="Manicktala"/>
    <s v="700054"/>
    <s v="157/8"/>
    <s v="Manicktala Main Road"/>
    <s v="Manicktala"/>
    <s v="700054"/>
    <s v="9051618407"/>
    <s v="-1"/>
    <s v="9051618407"/>
    <s v="-1"/>
    <s v="SSC/ HSC"/>
    <s v="-1"/>
    <s v="HOUSEWIFE"/>
    <s v=""/>
    <s v="4"/>
    <s v="0"/>
    <s v="1"/>
    <s v="0"/>
    <s v="0"/>
    <s v="1"/>
    <s v="1"/>
    <s v="1"/>
    <s v="0"/>
    <s v="0"/>
    <s v="-1"/>
    <s v="-1"/>
    <s v="YES"/>
    <s v="2023-10-16T16:38:47+05:30"/>
    <s v="-1"/>
    <s v="1697454527"/>
    <s v="-1"/>
    <s v="-1"/>
    <s v="-1"/>
    <s v="Screener Section 1"/>
    <s v="Screener Section 2"/>
    <s v="0"/>
    <s v="0"/>
    <s v="Main Section 3"/>
    <s v="0"/>
    <s v="Main Section 5"/>
    <s v="2023-10-16T16:38:47+05:30"/>
    <s v="2023-10-16T16:38:47+05:30"/>
    <s v="-1"/>
    <s v="278"/>
    <s v="-1"/>
    <s v="88.39512333333332"/>
    <s v="22.590018333333333"/>
    <s v="88d 23' 42.444&quot; , 22d 35' 24.066&quot;_x000a_null"/>
    <s v="-1"/>
    <s v="-1"/>
    <s v="87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2119"/>
    <n v="-1"/>
    <d v="2023-10-16T16:24:15"/>
    <s v="2234891046"/>
    <s v="Android_Subject"/>
    <m/>
    <d v="1899-12-30T00:19:39"/>
    <d v="2023-10-16T16:43:56"/>
    <m/>
    <d v="2023-10-16T20:09:02"/>
    <m/>
    <m/>
    <b v="1"/>
    <n v="306"/>
    <b v="0"/>
    <m/>
    <s v="22.625898333"/>
    <s v="88.378243333"/>
    <s v="Approved"/>
    <n v="5.5"/>
    <m/>
    <m/>
    <m/>
    <d v="2023-10-16T16:24:15"/>
    <d v="2023-10-16T16:43:54"/>
    <s v="Samit Ghosh"/>
    <n v="-1"/>
    <s v="-1"/>
    <s v="-1"/>
    <s v="LIVE"/>
    <s v="-1"/>
    <s v=""/>
    <s v="411111117"/>
    <s v="Bulbul Mallick"/>
    <s v="-1"/>
    <s v="-1"/>
    <s v="1016"/>
    <s v="1624"/>
    <s v=""/>
    <s v="411111117-1016-1624"/>
    <s v="1"/>
    <s v="1"/>
    <s v="0"/>
    <s v="-1"/>
    <s v="-1"/>
    <s v="88.37828333333333"/>
    <s v="22.625904999999996"/>
    <s v="88d 22' 41.82&quot; , 22d 37' 33.258&quot;_x000a_null"/>
    <s v="96"/>
    <s v="-1"/>
    <s v="-1"/>
    <s v="0"/>
    <s v="100%"/>
    <s v="-1"/>
    <s v="CNST1"/>
    <s v="CS9C"/>
    <s v="-1"/>
    <s v="-1"/>
    <s v="-1"/>
    <s v="-1"/>
    <s v="-1"/>
    <s v="2023-10-16T16:24:49+05:30"/>
    <s v="-1"/>
    <s v="2023-10-16T16:24:49+05:30"/>
    <s v="SPEAK TO WOMEN WHO ARE 25 - 45 YEARS OF AGE"/>
    <s v="-1"/>
    <s v="-1"/>
    <s v="-1"/>
    <s v="-1"/>
    <s v="-1"/>
    <s v="-1"/>
    <s v="-1"/>
    <s v="2023-10-16"/>
    <s v="16:25:24"/>
    <s v="-1"/>
    <s v="8"/>
    <s v="2023-10-16T16:25:32+05:30"/>
    <s v="-1"/>
    <s v="6"/>
    <s v="-1"/>
    <s v="Mamon Das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6:33:11+05:30"/>
    <s v="-1"/>
    <s v="502"/>
    <s v="2023-10-16T16:33:11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6:37:45+05:30"/>
    <s v="-1"/>
    <s v="2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6:38:24+05:30"/>
    <s v="2023-10-16T16:38:24+05:30"/>
    <s v="-1"/>
    <s v="815"/>
    <s v="-1"/>
    <s v="2023-10-16T16:38:24+05:30"/>
    <s v="2023-10-16T16:38:24+05:30"/>
    <s v="2023-10-16T16:38:24+05:30"/>
    <s v="-1"/>
    <s v="1697454504"/>
    <s v="2023-10-16T16:38:24+05:30"/>
    <s v="WILLING TO PARTICIPATE"/>
    <s v="-1"/>
    <s v=""/>
    <s v="-1"/>
    <s v="SAFFOLA MASALA OATS - CLASSIC MASALA CURRENT (AF3)"/>
    <s v="35/2 B.T Road Block-4/5"/>
    <s v="B.T.Road"/>
    <s v="Cossipore "/>
    <s v="700002"/>
    <s v="35/2 B.T Road Block-4/5"/>
    <s v="B.T.Road"/>
    <s v="Cossipore"/>
    <s v="700002"/>
    <s v="9748656511"/>
    <s v="-1"/>
    <s v="9748656511"/>
    <s v="-1"/>
    <s v="GRADUATE/ POST GRADUATE: GENERAL"/>
    <s v="-1"/>
    <s v="HOUSEWIFE"/>
    <s v=""/>
    <s v="3"/>
    <s v="0"/>
    <s v="0"/>
    <s v="0"/>
    <s v="0"/>
    <s v="0"/>
    <s v="1"/>
    <s v="1"/>
    <s v="0"/>
    <s v="1"/>
    <s v="-1"/>
    <s v="-1"/>
    <s v="YES"/>
    <s v="2023-10-16T16:43:06+05:30"/>
    <s v="-1"/>
    <s v="1697454786"/>
    <s v="-1"/>
    <s v="-1"/>
    <s v="-1"/>
    <s v="Screener Section 1"/>
    <s v="Screener Section 2"/>
    <s v="0"/>
    <s v="0"/>
    <s v="Main Section 3"/>
    <s v="0"/>
    <s v="Main Section 5"/>
    <s v="2023-10-16T16:43:06+05:30"/>
    <s v="2023-10-16T16:43:06+05:30"/>
    <s v="-1"/>
    <s v="282"/>
    <s v="-1"/>
    <s v="88.37824333333334"/>
    <s v="22.625898333333332"/>
    <s v="88d 22' 41.676&quot; , 22d 37' 33.234&quot;_x000a_null"/>
    <s v="-1"/>
    <s v="-1"/>
    <s v="109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2585"/>
    <n v="-1"/>
    <d v="2023-10-16T10:00:18"/>
    <s v="2234891023"/>
    <s v="Android_Subject"/>
    <m/>
    <s v="7.10:39:37"/>
    <d v="2023-10-16T17:00:15"/>
    <m/>
    <d v="2023-10-18T13:10:18"/>
    <m/>
    <m/>
    <b v="1"/>
    <n v="306"/>
    <b v="0"/>
    <m/>
    <m/>
    <m/>
    <s v="Approved"/>
    <n v="5.5"/>
    <m/>
    <m/>
    <m/>
    <d v="2023-10-16T10:00:18"/>
    <d v="2023-10-16T10:14:34"/>
    <s v="Sarvesh Mishra"/>
    <n v="-1"/>
    <s v="-1"/>
    <s v="-1"/>
    <s v="LIVE"/>
    <s v="For QC"/>
    <s v=""/>
    <s v="211111112"/>
    <s v="manisha"/>
    <s v="-1"/>
    <s v="-1"/>
    <s v="1016"/>
    <s v="1000"/>
    <s v=""/>
    <s v="223489101-1016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0:00:59+05:30"/>
    <s v="-1"/>
    <s v="2023-10-16T10:00:59+05:30"/>
    <s v="SPEAK TO WOMEN WHO ARE 25 - 45 YEARS OF AGE"/>
    <s v="-1"/>
    <s v="-1"/>
    <s v="-1"/>
    <s v="-1"/>
    <s v="-1"/>
    <s v="-1"/>
    <s v="-1"/>
    <s v="2023-10-16"/>
    <s v="10:01:12"/>
    <s v="-1"/>
    <s v="8"/>
    <s v="2023-10-16T10:01:13+05:30"/>
    <s v="-1"/>
    <s v="6"/>
    <s v="-1"/>
    <s v="nyotshna trivedi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0:05:11+05:30"/>
    <s v="-1"/>
    <s v="252"/>
    <s v="2023-10-16T10:05:11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0:10:09+05:30"/>
    <s v="-1"/>
    <s v="2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0:10:17+05:30"/>
    <s v="2023-10-16T10:10:17+05:30"/>
    <s v="-1"/>
    <s v="558"/>
    <s v="-1"/>
    <s v="2023-10-16T10:10:17+05:30"/>
    <s v="2023-10-16T10:10:17+05:30"/>
    <s v="2023-10-16T10:10:17+05:30"/>
    <s v="-1"/>
    <s v="1697431217"/>
    <s v="2023-10-16T10:10:17+05:30"/>
    <s v="WILLING TO PARTICIPATE"/>
    <s v="-1"/>
    <s v=""/>
    <s v="-1"/>
    <s v="SAFFOLA MASALA OATS - CLASSIC MASALA TEST (NP9)"/>
    <s v="D/11 dina bima patil chawl"/>
    <s v="l.b.s marg"/>
    <s v="bhandup west"/>
    <s v="400078"/>
    <s v="D/11 dina bima patil chawl"/>
    <s v="l.b.s marg"/>
    <s v="bhandup west"/>
    <s v="400078"/>
    <s v="8450988828"/>
    <s v="-1"/>
    <s v="8450988828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6T10:14:31+05:30"/>
    <s v="-1"/>
    <s v="1697431471"/>
    <s v="-1"/>
    <s v="-1"/>
    <s v="-1"/>
    <s v="Screener Section 1"/>
    <s v="Screener Section 2"/>
    <s v="0"/>
    <s v="0"/>
    <s v="Main Section 3"/>
    <s v="0"/>
    <s v="Main Section 5"/>
    <s v="2023-10-16T10:14:31+05:30"/>
    <s v="2023-10-16T10:14:31+05:30"/>
    <s v="-1"/>
    <s v="254"/>
    <s v="-1"/>
    <s v="NaN"/>
    <s v="NaN"/>
    <s v="-1"/>
    <s v="-1"/>
    <s v="-1"/>
    <s v="812"/>
    <s v="-1"/>
    <s v="2023-10-20"/>
    <s v="-1"/>
    <s v="-1"/>
    <s v="SAFFOLA MASALA OATS - CLASSIC MASALA TEST (NP9)"/>
    <s v="2023-10-27"/>
    <s v="11:21:12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3156"/>
    <n v="-1"/>
    <d v="2023-10-16T17:04:15"/>
    <s v="2234891057"/>
    <s v="Android_Subject"/>
    <m/>
    <s v="8.21:44:03"/>
    <d v="2023-10-16T17:24:05"/>
    <m/>
    <d v="2023-10-17T09:57:13"/>
    <m/>
    <m/>
    <b v="1"/>
    <n v="306"/>
    <b v="0"/>
    <m/>
    <m/>
    <m/>
    <s v="Returned To Surveyor"/>
    <n v="5.5"/>
    <m/>
    <m/>
    <m/>
    <d v="2023-10-16T17:04:15"/>
    <d v="2023-10-16T17:24:03"/>
    <s v="Samit Ghosh"/>
    <n v="-1"/>
    <s v="-1"/>
    <s v="-1"/>
    <s v="LIVE"/>
    <s v="For Placement"/>
    <s v=""/>
    <s v="411111111"/>
    <s v="Ruby Raut"/>
    <s v="-1"/>
    <s v="-1"/>
    <s v="1016"/>
    <s v="1704"/>
    <s v=""/>
    <s v="411111111-1016-170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7:04:37+05:30"/>
    <s v="-1"/>
    <s v="2023-10-16T17:04:37+05:30"/>
    <s v="SPEAK TO WOMEN WHO ARE 25 - 45 YEARS OF AGE"/>
    <s v="-1"/>
    <s v="-1"/>
    <s v="-1"/>
    <s v="-1"/>
    <s v="-1"/>
    <s v="-1"/>
    <s v="-1"/>
    <s v="2023-10-16"/>
    <s v="17:05:05"/>
    <s v="-1"/>
    <s v="8"/>
    <s v="2023-10-16T17:05:06+05:30"/>
    <s v="-1"/>
    <s v="6"/>
    <s v="-1"/>
    <s v="Lakshi Puluy"/>
    <x v="1"/>
    <x v="7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0"/>
    <s v="0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7:12:46+05:30"/>
    <s v="-1"/>
    <s v="489"/>
    <s v="2023-10-16T17:12:46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Saffola Oodles"/>
    <s v="0"/>
    <s v="Top Ramen Noodles"/>
    <s v="0"/>
    <s v="0"/>
    <s v="0"/>
    <s v="0"/>
    <s v="0"/>
    <s v="0"/>
    <s v="0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Saffola Oodles"/>
    <s v="2023-10-16T17:19:17+05:30"/>
    <s v="-1"/>
    <s v="39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6T17:19:33+05:30"/>
    <s v="2023-10-16T17:19:33+05:30"/>
    <s v="-1"/>
    <s v="894"/>
    <s v="-1"/>
    <s v="2023-10-16T17:19:33+05:30"/>
    <s v="2023-10-16T17:19:33+05:30"/>
    <s v="2023-10-16T17:19:33+05:30"/>
    <s v="-1"/>
    <s v="1697456973"/>
    <s v="2023-10-16T17:19:33+05:30"/>
    <s v="WILLING TO PARTICIPATE"/>
    <s v="-1"/>
    <s v=""/>
    <s v="-1"/>
    <s v="SAFFOLA MASALA OATS - CLASSIC MASALA TEST (NP9)"/>
    <s v="301"/>
    <s v="b.b.chatterjee road.block 1.room 64"/>
    <s v="kasba"/>
    <s v="700042"/>
    <s v="301"/>
    <s v="b.b.chatterjee road.block 1.room 64"/>
    <s v="kasba"/>
    <s v="700042"/>
    <s v="6291568533"/>
    <s v="-1"/>
    <s v="6291568533"/>
    <s v="-1"/>
    <s v="SSC/ HSC"/>
    <s v="-1"/>
    <s v="HOUSEWIFE"/>
    <s v=""/>
    <s v="4"/>
    <s v="0"/>
    <s v="1"/>
    <s v="0"/>
    <s v="1"/>
    <s v="0"/>
    <s v="1"/>
    <s v="1"/>
    <s v="0"/>
    <s v="0"/>
    <s v="-1"/>
    <s v="-1"/>
    <s v="YES"/>
    <s v="2023-10-16T17:23:53+05:30"/>
    <s v="-1"/>
    <s v="1697457233"/>
    <s v="-1"/>
    <s v="-1"/>
    <s v="-1"/>
    <s v="Screener Section 1"/>
    <s v="Screener Section 2"/>
    <s v="0"/>
    <s v="0"/>
    <s v="Main Section 3"/>
    <s v="0"/>
    <s v="Main Section 5"/>
    <s v="2023-10-16T17:23:53+05:30"/>
    <s v="2023-10-16T17:23:53+05:30"/>
    <s v="-1"/>
    <s v="260"/>
    <s v="-1"/>
    <s v="NaN"/>
    <s v="NaN"/>
    <s v="-1"/>
    <s v="-1"/>
    <s v="-1"/>
    <s v="1154"/>
    <s v="-1"/>
    <s v="2023-10-25"/>
    <s v="-1"/>
    <s v="-1"/>
    <s v="SAFFOLA MASALA OATS - CLASSIC MASALA TEST (NP9)"/>
    <s v="2023-11-01"/>
    <s v="14:48:1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3297"/>
    <n v="-1"/>
    <d v="2023-10-16T17:10:19"/>
    <s v="2234891047"/>
    <s v="Android_Subject"/>
    <m/>
    <d v="1899-12-30T00:17:41"/>
    <d v="2023-10-16T17:28:03"/>
    <m/>
    <d v="2023-10-16T20:07:00"/>
    <m/>
    <m/>
    <b v="1"/>
    <n v="306"/>
    <b v="0"/>
    <m/>
    <s v="22.590185"/>
    <s v="88.394991667"/>
    <s v="Approved"/>
    <n v="5.5"/>
    <m/>
    <m/>
    <m/>
    <d v="2023-10-16T17:10:19"/>
    <d v="2023-10-16T17:28:00"/>
    <s v="Samit Ghosh"/>
    <n v="-1"/>
    <s v="-1"/>
    <s v="-1"/>
    <s v="LIVE"/>
    <s v="-1"/>
    <s v=""/>
    <s v="411111115"/>
    <s v="Swapna Paul"/>
    <s v="-1"/>
    <s v="-1"/>
    <s v="1016"/>
    <s v="1710"/>
    <s v=""/>
    <s v="411111115-1016-1710"/>
    <s v="1"/>
    <s v="1"/>
    <s v="0"/>
    <s v="-1"/>
    <s v="-1"/>
    <s v="88.39511666666667"/>
    <s v="22.589956666666662"/>
    <s v="88d 23' 42.42&quot; , 22d 35' 23.844&quot;_x000a_null"/>
    <s v="96"/>
    <s v="-1"/>
    <s v="-1"/>
    <s v="0"/>
    <s v="100%"/>
    <s v="-1"/>
    <s v="CNST1"/>
    <s v="CS9C"/>
    <s v="-1"/>
    <s v="-1"/>
    <s v="-1"/>
    <s v="-1"/>
    <s v="-1"/>
    <s v="2023-10-16T17:10:36+05:30"/>
    <s v="-1"/>
    <s v="2023-10-16T17:10:36+05:30"/>
    <s v="SPEAK TO WOMEN WHO ARE 25 - 45 YEARS OF AGE"/>
    <s v="-1"/>
    <s v="-1"/>
    <s v="-1"/>
    <s v="-1"/>
    <s v="-1"/>
    <s v="-1"/>
    <s v="-1"/>
    <s v="2023-10-16"/>
    <s v="17:11:12"/>
    <s v="-1"/>
    <s v="8"/>
    <s v="2023-10-16T17:11:13+05:30"/>
    <s v="-1"/>
    <s v="6"/>
    <s v="-1"/>
    <s v="Punam Misra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0"/>
    <s v="Personal Computer/ Laptop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7:17:13+05:30"/>
    <s v="-1"/>
    <s v="397"/>
    <s v="2023-10-16T17:17:13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7:22:43+05:30"/>
    <s v="-1"/>
    <s v="33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6T17:22:59+05:30"/>
    <s v="2023-10-16T17:22:59+05:30"/>
    <s v="-1"/>
    <s v="741"/>
    <s v="-1"/>
    <s v="2023-10-16T17:22:59+05:30"/>
    <s v="2023-10-16T17:22:59+05:30"/>
    <s v="2023-10-16T17:22:59+05:30"/>
    <s v="-1"/>
    <s v="1697457179"/>
    <s v="2023-10-16T17:22:59+05:30"/>
    <s v="WILLING TO PARTICIPATE"/>
    <s v="-1"/>
    <s v=""/>
    <s v="-1"/>
    <s v="SAFFOLA MASALA OATS - VEGGIE TWIST TEST (LK2)"/>
    <s v="157/6"/>
    <s v="Manicktala Main Road"/>
    <s v="Manicktala"/>
    <s v="700054"/>
    <s v="157/6"/>
    <s v="Manicktala Main Road"/>
    <s v="Manicktala"/>
    <s v="700054"/>
    <s v="7980940283"/>
    <s v="-1"/>
    <s v="7980940283"/>
    <s v="-1"/>
    <s v="SSC/ HSC"/>
    <s v="-1"/>
    <s v="HOUSEWIFE"/>
    <s v=""/>
    <s v="3"/>
    <s v="0"/>
    <s v="0"/>
    <s v="1"/>
    <s v="0"/>
    <s v="1"/>
    <s v="0"/>
    <s v="1"/>
    <s v="0"/>
    <s v="0"/>
    <s v="-1"/>
    <s v="-1"/>
    <s v="YES"/>
    <s v="2023-10-16T17:27:27+05:30"/>
    <s v="-1"/>
    <s v="1697457447"/>
    <s v="-1"/>
    <s v="-1"/>
    <s v="-1"/>
    <s v="Screener Section 1"/>
    <s v="Screener Section 2"/>
    <s v="0"/>
    <s v="0"/>
    <s v="Main Section 3"/>
    <s v="0"/>
    <s v="Main Section 5"/>
    <s v="2023-10-16T17:27:27+05:30"/>
    <s v="2023-10-16T17:27:27+05:30"/>
    <s v="-1"/>
    <s v="268"/>
    <s v="-1"/>
    <s v="88.39499166666668"/>
    <s v="22.590184999999998"/>
    <s v="88d 23' 41.97&quot; , 22d 35' 24.666&quot;_x000a_null"/>
    <s v="-1"/>
    <s v="-1"/>
    <s v="100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15"/>
    <n v="-1"/>
    <d v="2023-10-16T13:48:46"/>
    <s v="2234891059"/>
    <s v="Android_Subject"/>
    <m/>
    <d v="1899-12-30T22:44:38"/>
    <d v="2023-10-16T18:04:31"/>
    <m/>
    <d v="2023-10-16T19:56:11"/>
    <m/>
    <m/>
    <b v="1"/>
    <n v="306"/>
    <b v="0"/>
    <m/>
    <m/>
    <m/>
    <s v="Approved"/>
    <n v="5.5"/>
    <m/>
    <m/>
    <m/>
    <d v="2023-10-16T13:48:46"/>
    <d v="2023-10-16T14:13:02"/>
    <s v="Samit Ghosh"/>
    <n v="-1"/>
    <s v="-1"/>
    <s v="-1"/>
    <s v="LIVE"/>
    <s v="For QC"/>
    <s v=""/>
    <s v="411111114"/>
    <s v="Sahebun Nesa"/>
    <s v="-1"/>
    <s v="-1"/>
    <s v="1016"/>
    <s v="1348"/>
    <s v=""/>
    <s v="411111114-1016-134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3:49:06+05:30"/>
    <s v="-1"/>
    <s v="2023-10-16T13:49:13+05:30"/>
    <s v="SPEAK TO WOMEN WHO ARE 25 - 45 YEARS OF AGE"/>
    <s v="-1"/>
    <s v="-1"/>
    <s v="-1"/>
    <s v="-1"/>
    <s v="-1"/>
    <s v="-1"/>
    <s v="-1"/>
    <s v="2023-10-16"/>
    <s v="13:49:43"/>
    <s v="-1"/>
    <s v="8"/>
    <s v="2023-10-16T13:49:45+05:30"/>
    <s v="-1"/>
    <s v="6"/>
    <s v="-1"/>
    <s v="Rupali Das"/>
    <x v="1"/>
    <x v="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3:58:19+05:30"/>
    <s v="-1"/>
    <s v="546"/>
    <s v="2023-10-16T13:58:1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4:06:33+05:30"/>
    <s v="-1"/>
    <s v="49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07:29+05:30"/>
    <s v="2023-10-16T14:07:29+05:30"/>
    <s v="-1"/>
    <s v="1069"/>
    <s v="-1"/>
    <s v="2023-10-16T14:07:29+05:30"/>
    <s v="2023-10-16T14:07:29+05:30"/>
    <s v="2023-10-16T14:07:29+05:30"/>
    <s v="-1"/>
    <s v="1697445449"/>
    <s v="2023-10-16T14:07:29+05:30"/>
    <s v="WILLING TO PARTICIPATE"/>
    <s v="-1"/>
    <s v=""/>
    <s v="-1"/>
    <s v="SAFFOLA MASALA OATS - CLASSIC MASALA CURRENT (AF3)"/>
    <s v="103A"/>
    <s v="C/O Janmen Das. Rakhal Das Auddy Road"/>
    <s v="Chetla"/>
    <s v="700027"/>
    <s v="103A"/>
    <s v="C/O Janmen Das. Rakhal Das Auddy Road"/>
    <s v="Chetla"/>
    <s v="700027"/>
    <s v="6291206154"/>
    <s v="-1"/>
    <s v="6291206154"/>
    <s v="-1"/>
    <s v="SSC/ HSC"/>
    <s v="-1"/>
    <s v="HOUSEWIFE"/>
    <s v=""/>
    <s v="4"/>
    <s v="0"/>
    <s v="1"/>
    <s v="0"/>
    <s v="0"/>
    <s v="1"/>
    <s v="1"/>
    <s v="0"/>
    <s v="0"/>
    <s v="1"/>
    <s v="-1"/>
    <s v="-1"/>
    <s v="YES"/>
    <s v="2023-10-16T14:12:51+05:30"/>
    <s v="-1"/>
    <s v="1697445771"/>
    <s v="-1"/>
    <s v="-1"/>
    <s v="-1"/>
    <s v="Screener Section 1"/>
    <s v="Screener Section 2"/>
    <s v="0"/>
    <s v="0"/>
    <s v="Main Section 3"/>
    <s v="0"/>
    <s v="Main Section 5"/>
    <s v="2023-10-16T14:12:51+05:30"/>
    <s v="2023-10-16T14:12:51+05:30"/>
    <s v="-1"/>
    <s v="321"/>
    <s v="-1"/>
    <s v="NaN"/>
    <s v="NaN"/>
    <s v="-1"/>
    <s v="-1"/>
    <s v="-1"/>
    <s v="1390"/>
    <s v="-1"/>
    <s v="-1"/>
    <s v="-1"/>
    <s v="-1"/>
    <s v="-1"/>
    <s v="-1"/>
    <s v="-1"/>
    <x v="1"/>
    <x v="1"/>
    <x v="1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16"/>
    <n v="-1"/>
    <d v="2023-10-16T14:26:49"/>
    <s v="2234891059"/>
    <s v="Android_Subject"/>
    <m/>
    <d v="1899-12-30T22:07:22"/>
    <d v="2023-10-16T18:04:31"/>
    <m/>
    <d v="2023-10-18T10:03:30"/>
    <m/>
    <m/>
    <b v="1"/>
    <n v="306"/>
    <b v="0"/>
    <m/>
    <m/>
    <m/>
    <s v="Approved"/>
    <n v="5.5"/>
    <m/>
    <m/>
    <m/>
    <d v="2023-10-16T14:26:49"/>
    <d v="2023-10-16T14:46:46"/>
    <s v="Samit Ghosh"/>
    <n v="-1"/>
    <s v="-1"/>
    <s v="-1"/>
    <s v="LIVE"/>
    <s v="For QC"/>
    <s v=""/>
    <s v="411111114"/>
    <s v="Sahebun Nesa"/>
    <s v="-1"/>
    <s v="-1"/>
    <s v="1016"/>
    <s v="1426"/>
    <s v=""/>
    <s v="411111114-1016-142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4:27:11+05:30"/>
    <s v="-1"/>
    <s v="2023-10-16T14:27:19+05:30"/>
    <s v="SPEAK TO WOMEN WHO ARE 25 - 45 YEARS OF AGE"/>
    <s v="-1"/>
    <s v="-1"/>
    <s v="-1"/>
    <s v="-1"/>
    <s v="-1"/>
    <s v="-1"/>
    <s v="-1"/>
    <s v="2023-10-16"/>
    <s v="14:27:52"/>
    <s v="-1"/>
    <s v="8"/>
    <s v="2023-10-16T14:27:54+05:30"/>
    <s v="-1"/>
    <s v="6"/>
    <s v="-1"/>
    <s v="Sandhya Pyne"/>
    <x v="1"/>
    <x v="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4:34:59+05:30"/>
    <s v="-1"/>
    <s v="460"/>
    <s v="2023-10-16T14:34:5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4:41:31+05:30"/>
    <s v="-1"/>
    <s v="39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41:57+05:30"/>
    <s v="2023-10-16T14:41:57+05:30"/>
    <s v="-1"/>
    <s v="885"/>
    <s v="-1"/>
    <s v="2023-10-16T14:41:57+05:30"/>
    <s v="2023-10-16T14:41:57+05:30"/>
    <s v="2023-10-16T14:41:57+05:30"/>
    <s v="-1"/>
    <s v="1697447517"/>
    <s v="2023-10-16T14:41:57+05:30"/>
    <s v="WILLING TO PARTICIPATE"/>
    <s v="-1"/>
    <s v=""/>
    <s v="-1"/>
    <s v="SAFFOLA MASALA OATS - CLASSIC MASALA TEST (NP9)"/>
    <s v="103/A"/>
    <s v="C/O Shyamal Pyne, Rakhal Das Auddy Road, 1st floor "/>
    <s v="Chetla"/>
    <s v="700027"/>
    <s v="103/A"/>
    <s v="C/O Shyamal Pyne, Rakhal Das Auddy Road, 1st floor"/>
    <s v="Chetla"/>
    <s v="700027"/>
    <s v="8537858549"/>
    <s v="-1"/>
    <s v="8537858549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6T14:46:43+05:30"/>
    <s v="-1"/>
    <s v="1697447803"/>
    <s v="-1"/>
    <s v="-1"/>
    <s v="-1"/>
    <s v="Screener Section 1"/>
    <s v="Screener Section 2"/>
    <s v="0"/>
    <s v="0"/>
    <s v="Main Section 3"/>
    <s v="0"/>
    <s v="Main Section 5"/>
    <s v="2023-10-16T14:46:43+05:30"/>
    <s v="2023-10-16T14:46:43+05:30"/>
    <s v="-1"/>
    <s v="286"/>
    <s v="-1"/>
    <s v="NaN"/>
    <s v="NaN"/>
    <s v="-1"/>
    <s v="-1"/>
    <s v="-1"/>
    <s v="1171"/>
    <s v="-1"/>
    <s v="-1"/>
    <s v="-1"/>
    <s v="-1"/>
    <s v="-1"/>
    <s v="-1"/>
    <s v="-1"/>
    <x v="1"/>
    <x v="1"/>
    <x v="1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19"/>
    <n v="-1"/>
    <d v="2023-10-16T16:22:10"/>
    <s v="2234891059"/>
    <s v="Android_Subject"/>
    <m/>
    <d v="1899-12-30T20:16:02"/>
    <d v="2023-10-16T18:04:31"/>
    <m/>
    <d v="2023-10-18T10:03:30"/>
    <m/>
    <m/>
    <b v="1"/>
    <n v="306"/>
    <b v="0"/>
    <m/>
    <m/>
    <m/>
    <s v="Approved"/>
    <n v="5.5"/>
    <m/>
    <m/>
    <m/>
    <d v="2023-10-16T16:22:10"/>
    <d v="2023-10-16T16:50:01"/>
    <s v="Samit Ghosh"/>
    <n v="-1"/>
    <s v="-1"/>
    <s v="-1"/>
    <s v="LIVE"/>
    <s v="For QC"/>
    <s v=""/>
    <s v="411111114"/>
    <s v="Sahebun Nesa"/>
    <s v="-1"/>
    <s v="-1"/>
    <s v="1016"/>
    <s v="1622"/>
    <s v=""/>
    <s v="411111114-1016-162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6:22:55+05:30"/>
    <s v="-1"/>
    <s v="2023-10-16T16:22:55+05:30"/>
    <s v="SPEAK TO WOMEN WHO ARE 25 - 45 YEARS OF AGE"/>
    <s v="-1"/>
    <s v="-1"/>
    <s v="-1"/>
    <s v="-1"/>
    <s v="-1"/>
    <s v="-1"/>
    <s v="-1"/>
    <s v="2023-10-16"/>
    <s v="16:23:25"/>
    <s v="-1"/>
    <s v="8"/>
    <s v="2023-10-16T16:23:26+05:30"/>
    <s v="-1"/>
    <s v="6"/>
    <s v="-1"/>
    <s v="krishna senapati"/>
    <x v="1"/>
    <x v="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PROFESSION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6:32:23+05:30"/>
    <s v="-1"/>
    <s v="568"/>
    <s v="2023-10-16T16:32:23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6:38:46+05:30"/>
    <s v="-1"/>
    <s v="38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6T16:40:19+05:30"/>
    <s v="2023-10-16T16:40:19+05:30"/>
    <s v="-1"/>
    <s v="1043"/>
    <s v="-1"/>
    <s v="2023-10-16T16:40:19+05:30"/>
    <s v="2023-10-16T16:40:19+05:30"/>
    <s v="2023-10-16T16:40:19+05:30"/>
    <s v="-1"/>
    <s v="1697454619"/>
    <s v="2023-10-16T16:40:19+05:30"/>
    <s v="WILLING TO PARTICIPATE"/>
    <s v="-1"/>
    <s v=""/>
    <s v="-1"/>
    <s v="SAFFOLA MASALA OATS - CLASSIC MASALA TEST (NP9)"/>
    <s v="103/A"/>
    <s v="Rabin senapati, Rakhaldas Add6. Rd,kol 27"/>
    <s v="Chetla"/>
    <s v="700027"/>
    <s v="103/A"/>
    <s v="Rabin senapati, Rakhaldas Add6. Rd,kol 27"/>
    <s v="Chetla"/>
    <s v="700027"/>
    <s v="8697919691"/>
    <s v="-1"/>
    <s v="8697919691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6T16:49:59+05:30"/>
    <s v="-1"/>
    <s v="1697455199"/>
    <s v="-1"/>
    <s v="-1"/>
    <s v="-1"/>
    <s v="Screener Section 1"/>
    <s v="Screener Section 2"/>
    <s v="0"/>
    <s v="0"/>
    <s v="Main Section 3"/>
    <s v="0"/>
    <s v="Main Section 5"/>
    <s v="2023-10-16T16:49:59+05:30"/>
    <s v="2023-10-16T16:49:59+05:30"/>
    <s v="-1"/>
    <s v="580"/>
    <s v="-1"/>
    <s v="NaN"/>
    <s v="NaN"/>
    <s v="-1"/>
    <s v="-1"/>
    <s v="-1"/>
    <s v="1623"/>
    <s v="-1"/>
    <s v="-1"/>
    <s v="-1"/>
    <s v="-1"/>
    <s v="-1"/>
    <s v="-1"/>
    <s v="-1"/>
    <x v="1"/>
    <x v="1"/>
    <x v="1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22"/>
    <n v="-1"/>
    <d v="2023-10-16T17:23:05"/>
    <s v="2234891059"/>
    <s v="Android_Subject"/>
    <m/>
    <d v="1899-12-30T19:15:54"/>
    <d v="2023-10-16T18:04:31"/>
    <m/>
    <d v="2023-10-18T10:03:30"/>
    <m/>
    <m/>
    <b v="1"/>
    <n v="306"/>
    <b v="0"/>
    <m/>
    <m/>
    <m/>
    <s v="Approved"/>
    <n v="5.5"/>
    <m/>
    <m/>
    <m/>
    <d v="2023-10-16T17:23:05"/>
    <d v="2023-10-16T17:53:51"/>
    <s v="Samit Ghosh"/>
    <n v="-1"/>
    <s v="-1"/>
    <s v="-1"/>
    <s v="LIVE"/>
    <s v="For QC"/>
    <s v=""/>
    <s v="411111114"/>
    <s v="Sahebun Nesa"/>
    <s v="-1"/>
    <s v="-1"/>
    <s v="1016"/>
    <s v="1723"/>
    <s v=""/>
    <s v="411111114-1016-172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7:23:39+05:30"/>
    <s v="-1"/>
    <s v="2023-10-16T17:23:39+05:30"/>
    <s v="SPEAK TO WOMEN WHO ARE 25 - 45 YEARS OF AGE"/>
    <s v="-1"/>
    <s v="-1"/>
    <s v="-1"/>
    <s v="-1"/>
    <s v="-1"/>
    <s v="-1"/>
    <s v="-1"/>
    <s v="2023-10-16"/>
    <s v="17:24:10"/>
    <s v="-1"/>
    <s v="8"/>
    <s v="2023-10-16T17:24:11+05:30"/>
    <s v="-1"/>
    <s v="6"/>
    <s v="-1"/>
    <s v="sima nag"/>
    <x v="1"/>
    <x v="9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7:31:47+05:30"/>
    <s v="-1"/>
    <s v="488"/>
    <s v="2023-10-16T17:31:47+05:30"/>
    <s v="Flavored Oats/ Masala Oats"/>
    <s v="Breakfast Cereals Like Cornflakes, Chocos, Muesli,Granola Etc"/>
    <s v="0"/>
    <s v="0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7:37:53+05:30"/>
    <s v="-1"/>
    <s v="3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7:44:28+05:30"/>
    <s v="2023-10-16T17:44:28+05:30"/>
    <s v="-1"/>
    <s v="1084"/>
    <s v="-1"/>
    <s v="2023-10-16T17:44:28+05:30"/>
    <s v="2023-10-16T17:44:28+05:30"/>
    <s v="2023-10-16T17:44:28+05:30"/>
    <s v="-1"/>
    <s v="1697458468"/>
    <s v="2023-10-16T17:44:28+05:30"/>
    <s v="WILLING TO PARTICIPATE"/>
    <s v="-1"/>
    <s v=""/>
    <s v="-1"/>
    <s v="SAFFOLA MASALA OATS - CLASSIC MASALA CURRENT (AF3)"/>
    <s v="103/A,h/4 Rakhaldas Addy Rd,kol 27"/>
    <s v="c/o,Ananda Nag"/>
    <s v="Chetla"/>
    <s v="700027"/>
    <s v="103/A,h/4 Rakhaldas Addy Rd,kol 27"/>
    <s v="c/o,Ananda Nag"/>
    <s v="Chetla"/>
    <s v="700027"/>
    <s v="9836032252"/>
    <s v="-1"/>
    <s v="9836032252"/>
    <s v="-1"/>
    <s v="SSC/ HSC"/>
    <s v="-1"/>
    <s v="HOUSEWIFE"/>
    <s v=""/>
    <s v="2"/>
    <s v="0"/>
    <s v="0"/>
    <s v="0"/>
    <s v="1"/>
    <s v="0"/>
    <s v="0"/>
    <s v="1"/>
    <s v="0"/>
    <s v="0"/>
    <s v="-1"/>
    <s v="-1"/>
    <s v="YES"/>
    <s v="2023-10-16T17:53:46+05:30"/>
    <s v="-1"/>
    <s v="1697459026"/>
    <s v="-1"/>
    <s v="-1"/>
    <s v="-1"/>
    <s v="Screener Section 1"/>
    <s v="Screener Section 2"/>
    <s v="0"/>
    <s v="0"/>
    <s v="Main Section 3"/>
    <s v="0"/>
    <s v="Main Section 5"/>
    <s v="2023-10-16T17:53:46+05:30"/>
    <s v="2023-10-16T17:53:46+05:30"/>
    <s v="-1"/>
    <s v="558"/>
    <s v="-1"/>
    <s v="NaN"/>
    <s v="NaN"/>
    <s v="-1"/>
    <s v="-1"/>
    <s v="-1"/>
    <s v="1642"/>
    <s v="-1"/>
    <s v="-1"/>
    <s v="-1"/>
    <s v="-1"/>
    <s v="-1"/>
    <s v="-1"/>
    <s v="-1"/>
    <x v="1"/>
    <x v="1"/>
    <x v="1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3"/>
    <n v="-1"/>
    <d v="2023-10-16T11:34:58"/>
    <s v="2234891023"/>
    <s v="Android_Subject"/>
    <m/>
    <s v="7.02:40:03"/>
    <d v="2023-10-16T20:05:15"/>
    <m/>
    <d v="2023-10-18T13:10:18"/>
    <m/>
    <m/>
    <b v="1"/>
    <n v="306"/>
    <b v="0"/>
    <m/>
    <m/>
    <m/>
    <s v="Approved"/>
    <n v="5.5"/>
    <m/>
    <m/>
    <m/>
    <d v="2023-10-16T11:34:58"/>
    <d v="2023-10-16T11:53:47"/>
    <s v="Sarvesh Mishra"/>
    <n v="-1"/>
    <s v="-1"/>
    <s v="-1"/>
    <s v="LIVE"/>
    <s v="For QC"/>
    <s v=""/>
    <s v="211111111"/>
    <s v="vaishali pawar "/>
    <s v="-1"/>
    <s v="-1"/>
    <s v="1016"/>
    <s v="1134"/>
    <s v=""/>
    <s v="852200106-1016-113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1:35:13+05:30"/>
    <s v="-1"/>
    <s v="2023-10-16T11:35:13+05:30"/>
    <s v="SPEAK TO WOMEN WHO ARE 25 - 45 YEARS OF AGE"/>
    <s v="-1"/>
    <s v="-1"/>
    <s v="-1"/>
    <s v="-1"/>
    <s v="-1"/>
    <s v="-1"/>
    <s v="-1"/>
    <s v="2023-10-16"/>
    <s v="11:35:18"/>
    <s v="-1"/>
    <s v="8"/>
    <s v="2023-10-16T11:35:19+05:30"/>
    <s v="-1"/>
    <s v="6"/>
    <s v="-1"/>
    <s v="anuja dhende"/>
    <x v="3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1:40:40+05:30"/>
    <s v="-1"/>
    <s v="327"/>
    <s v="2023-10-16T11:40:4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1:43:59+05:30"/>
    <s v="-1"/>
    <s v="19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1:44:21+05:30"/>
    <s v="2023-10-16T11:44:21+05:30"/>
    <s v="-1"/>
    <s v="548"/>
    <s v="-1"/>
    <s v="2023-10-16T11:44:21+05:30"/>
    <s v="2023-10-16T11:44:21+05:30"/>
    <s v="2023-10-16T11:44:21+05:30"/>
    <s v="-1"/>
    <s v="1697436861"/>
    <s v="2023-10-16T11:44:21+05:30"/>
    <s v="WILLING TO PARTICIPATE"/>
    <s v="-1"/>
    <s v=""/>
    <s v="-1"/>
    <s v="SAFFOLA MASALA OATS - VEGGIE TWIST CURRENT (BJ6)"/>
    <s v="1006/10/vishwashkar society "/>
    <s v=" damping road"/>
    <s v="Mulund West "/>
    <s v="400080"/>
    <s v="1006/10/vishwashkar society"/>
    <s v="damping road"/>
    <s v="Mulund West"/>
    <s v="400080"/>
    <s v="7678087201"/>
    <s v="-1"/>
    <s v="7678087201"/>
    <s v="-1"/>
    <s v="GRADUATE/ POST GRADUATE: GENERAL"/>
    <s v="-1"/>
    <s v="HOUSEWIFE"/>
    <s v=""/>
    <s v="5"/>
    <s v="1"/>
    <s v="0"/>
    <s v="0"/>
    <s v="2"/>
    <s v="1"/>
    <s v="0"/>
    <s v="1"/>
    <s v="0"/>
    <s v="0"/>
    <s v="1"/>
    <s v="0"/>
    <s v="YES"/>
    <s v="2023-10-16T11:53:46+05:30"/>
    <s v="-1"/>
    <s v="1697437426"/>
    <s v="-1"/>
    <s v="-1"/>
    <s v="-1"/>
    <s v="Screener Section 1"/>
    <s v="Screener Section 2"/>
    <s v="0"/>
    <s v="0"/>
    <s v="Main Section 3"/>
    <s v="0"/>
    <s v="Main Section 5"/>
    <s v="2023-10-16T11:53:46+05:30"/>
    <s v="2023-10-16T11:53:46+05:30"/>
    <s v="-1"/>
    <s v="565"/>
    <s v="-1"/>
    <s v="NaN"/>
    <s v="NaN"/>
    <s v="-1"/>
    <s v="-1"/>
    <s v="-1"/>
    <s v="1113"/>
    <s v="-1"/>
    <s v="2023-10-20"/>
    <s v="-1"/>
    <s v="-1"/>
    <s v="SAFFOLA MASALA OATS - VEGGIE TWIST CURRENT (BJ6)"/>
    <s v="2023-10-27"/>
    <s v="11:22:08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4"/>
    <n v="-1"/>
    <d v="2023-10-16T12:55:38"/>
    <s v="2234891023"/>
    <s v="Android_Subject"/>
    <m/>
    <s v="7.01:20:16"/>
    <d v="2023-10-16T20:05:15"/>
    <m/>
    <d v="2023-10-18T13:10:18"/>
    <m/>
    <m/>
    <b v="1"/>
    <n v="306"/>
    <b v="0"/>
    <m/>
    <m/>
    <m/>
    <s v="Approved"/>
    <n v="5.5"/>
    <m/>
    <m/>
    <m/>
    <d v="2023-10-16T12:55:38"/>
    <d v="2023-10-16T13:12:23"/>
    <s v="Sarvesh Mishra"/>
    <n v="-1"/>
    <s v="-1"/>
    <s v="-1"/>
    <s v="LIVE"/>
    <s v="For QC"/>
    <s v=""/>
    <s v="211111111"/>
    <s v="vaishali pawar "/>
    <s v="-1"/>
    <s v="-1"/>
    <s v="1016"/>
    <s v="1255"/>
    <s v=""/>
    <s v="223489116-1016-125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2:56:23+05:30"/>
    <s v="-1"/>
    <s v="2023-10-16T12:56:26+05:30"/>
    <s v="SPEAK TO WOMEN WHO ARE 25 - 45 YEARS OF AGE"/>
    <s v="-1"/>
    <s v="-1"/>
    <s v="-1"/>
    <s v="-1"/>
    <s v="-1"/>
    <s v="-1"/>
    <s v="-1"/>
    <s v="2023-10-16"/>
    <s v="12:56:32"/>
    <s v="-1"/>
    <s v="8"/>
    <s v="2023-10-16T12:56:33+05:30"/>
    <s v="-1"/>
    <s v="6"/>
    <s v="-1"/>
    <s v="Kajal donde"/>
    <x v="3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3:05:30+05:30"/>
    <s v="-1"/>
    <s v="544"/>
    <s v="2023-10-16T13:05:30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Maggi Masala Noodles"/>
    <s v="2023-10-16T13:09:08+05:30"/>
    <s v="-1"/>
    <s v="21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3:09:12+05:30"/>
    <s v="2023-10-16T13:09:12+05:30"/>
    <s v="-1"/>
    <s v="769"/>
    <s v="-1"/>
    <s v="2023-10-16T13:09:12+05:30"/>
    <s v="2023-10-16T13:09:12+05:30"/>
    <s v="2023-10-16T13:09:13+05:30"/>
    <s v="-1"/>
    <s v="1697441953"/>
    <s v="2023-10-16T13:09:13+05:30"/>
    <s v="WILLING TO PARTICIPATE"/>
    <s v="-1"/>
    <s v=""/>
    <s v="-1"/>
    <s v="SAFFOLA MASALA OATS - CLASSIC MASALA CURRENT (AF3)"/>
    <s v="104/1ts/sanghmitra society "/>
    <s v=" r.p.road"/>
    <s v="Mulund West "/>
    <s v="400080"/>
    <s v="104/1ts/sanghmitra society"/>
    <s v="r.p.road"/>
    <s v="Mulund West"/>
    <s v="400080"/>
    <s v="9167547084"/>
    <s v="-1"/>
    <s v="9167547084"/>
    <s v="-1"/>
    <s v="GRADUATE/ POST GRADUATE: GENERAL"/>
    <s v="-1"/>
    <s v="HOUSEWIFE"/>
    <s v=""/>
    <s v="3"/>
    <s v="0"/>
    <s v="0"/>
    <s v="0"/>
    <s v="0"/>
    <s v="2"/>
    <s v="0"/>
    <s v="1"/>
    <s v="0"/>
    <s v="0"/>
    <s v="-1"/>
    <s v="-1"/>
    <s v="YES"/>
    <s v="2023-10-16T13:12:21+05:30"/>
    <s v="-1"/>
    <s v="1697442141"/>
    <s v="-1"/>
    <s v="-1"/>
    <s v="-1"/>
    <s v="Screener Section 1"/>
    <s v="Screener Section 2"/>
    <s v="0"/>
    <s v="0"/>
    <s v="Main Section 3"/>
    <s v="0"/>
    <s v="Main Section 5"/>
    <s v="2023-10-16T13:12:21+05:30"/>
    <s v="2023-10-16T13:12:21+05:30"/>
    <s v="-1"/>
    <s v="189"/>
    <s v="-1"/>
    <s v="NaN"/>
    <s v="NaN"/>
    <s v="-1"/>
    <s v="-1"/>
    <s v="-1"/>
    <s v="958"/>
    <s v="-1"/>
    <s v="2023-10-20"/>
    <s v="-1"/>
    <s v="-1"/>
    <s v="SAFFOLA MASALA OATS - CLASSIC MASALA CURRENT (AF3)"/>
    <s v="2023-10-27"/>
    <s v="11:23:04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5"/>
    <n v="-1"/>
    <d v="2023-10-16T14:21:26"/>
    <s v="2234891023"/>
    <s v="Android_Subject"/>
    <m/>
    <s v="7.00:02:28"/>
    <d v="2023-10-16T20:05:15"/>
    <m/>
    <d v="2023-10-18T13:10:18"/>
    <m/>
    <m/>
    <b v="1"/>
    <n v="306"/>
    <b v="0"/>
    <m/>
    <m/>
    <m/>
    <s v="Approved"/>
    <n v="5.5"/>
    <m/>
    <m/>
    <m/>
    <d v="2023-10-16T14:21:26"/>
    <d v="2023-10-16T14:38:48"/>
    <s v="Sarvesh Mishra"/>
    <n v="-1"/>
    <s v="-1"/>
    <s v="-1"/>
    <s v="LIVE"/>
    <s v="For QC"/>
    <s v=""/>
    <s v="211111111"/>
    <s v="vaishali pawar "/>
    <s v="-1"/>
    <s v="-1"/>
    <s v="1016"/>
    <s v="1421"/>
    <s v=""/>
    <s v="223489116-1016-142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4:22:31+05:30"/>
    <s v="-1"/>
    <s v="2023-10-16T14:22:31+05:30"/>
    <s v="SPEAK TO WOMEN WHO ARE 25 - 45 YEARS OF AGE"/>
    <s v="-1"/>
    <s v="-1"/>
    <s v="-1"/>
    <s v="-1"/>
    <s v="-1"/>
    <s v="-1"/>
    <s v="-1"/>
    <s v="2023-10-16"/>
    <s v="14:22:44"/>
    <s v="-1"/>
    <s v="8"/>
    <s v="2023-10-16T14:22:45+05:30"/>
    <s v="-1"/>
    <s v="6"/>
    <s v="-1"/>
    <s v="Anita shelke"/>
    <x v="3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UNSKILLED WORKER"/>
    <s v="D"/>
    <s v="-1"/>
    <s v="D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4:27:31+05:30"/>
    <s v="-1"/>
    <s v="300"/>
    <s v="2023-10-16T14:27:31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4:31:38+05:30"/>
    <s v="-1"/>
    <s v="24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31:43+05:30"/>
    <s v="2023-10-16T14:31:43+05:30"/>
    <s v="-1"/>
    <s v="553"/>
    <s v="-1"/>
    <s v="2023-10-16T14:31:43+05:30"/>
    <s v="2023-10-16T14:31:43+05:30"/>
    <s v="2023-10-16T14:31:43+05:30"/>
    <s v="-1"/>
    <s v="1697446903"/>
    <s v="2023-10-16T14:31:43+05:30"/>
    <s v="WILLING TO PARTICIPATE"/>
    <s v="-1"/>
    <s v=""/>
    <s v="-1"/>
    <s v="SAFFOLA MASALA OATS - CLASSIC MASALA TEST (NP9)"/>
    <s v="418/4th/sanghmitra society "/>
    <s v="r.p.road"/>
    <s v="Mulund West "/>
    <s v="400080"/>
    <s v="418/4th/sanghmitra society"/>
    <s v="r.p.road"/>
    <s v="Mulund West"/>
    <s v="400080"/>
    <s v="9082680535"/>
    <s v="-1"/>
    <s v="9082680535"/>
    <s v="-1"/>
    <s v="SSC/ HSC"/>
    <s v="-1"/>
    <s v="HOUSEWIFE"/>
    <s v=""/>
    <s v="2"/>
    <s v="0"/>
    <s v="0"/>
    <s v="0"/>
    <s v="1"/>
    <s v="0"/>
    <s v="0"/>
    <s v="1"/>
    <s v="0"/>
    <s v="0"/>
    <s v="-1"/>
    <s v="-1"/>
    <s v="YES"/>
    <s v="2023-10-16T14:38:46+05:30"/>
    <s v="-1"/>
    <s v="1697447326"/>
    <s v="-1"/>
    <s v="-1"/>
    <s v="-1"/>
    <s v="Screener Section 1"/>
    <s v="Screener Section 2"/>
    <s v="0"/>
    <s v="0"/>
    <s v="Main Section 3"/>
    <s v="0"/>
    <s v="Main Section 5"/>
    <s v="2023-10-16T14:38:46+05:30"/>
    <s v="2023-10-16T14:38:46+05:30"/>
    <s v="-1"/>
    <s v="422"/>
    <s v="-1"/>
    <s v="NaN"/>
    <s v="NaN"/>
    <s v="-1"/>
    <s v="-1"/>
    <s v="-1"/>
    <s v="975"/>
    <s v="-1"/>
    <s v="2023-10-20"/>
    <s v="-1"/>
    <s v="-1"/>
    <s v="SAFFOLA MASALA OATS - CLASSIC MASALA TEST (NP9)"/>
    <s v="2023-10-27"/>
    <s v="11:23:5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UNSKILLED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4"/>
    <s v="Accept"/>
    <s v="cnad"/>
    <s v="Accept"/>
    <s v="cnam"/>
    <s v="Accept"/>
    <s v="csec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6"/>
    <n v="-1"/>
    <d v="2023-10-16T15:21:14"/>
    <s v="2234891023"/>
    <s v="Android_Subject"/>
    <m/>
    <s v="6.23:05:03"/>
    <d v="2023-10-16T20:05:15"/>
    <m/>
    <d v="2023-10-18T13:10:18"/>
    <m/>
    <m/>
    <b v="1"/>
    <n v="306"/>
    <b v="0"/>
    <m/>
    <m/>
    <m/>
    <s v="Approved"/>
    <n v="5.5"/>
    <m/>
    <m/>
    <m/>
    <d v="2023-10-16T15:21:14"/>
    <d v="2023-10-16T15:41:38"/>
    <s v="Sarvesh Mishra"/>
    <n v="-1"/>
    <s v="-1"/>
    <s v="-1"/>
    <s v="LIVE"/>
    <s v="For QC"/>
    <s v=""/>
    <s v="211111111"/>
    <s v="vaishali pawar "/>
    <s v="-1"/>
    <s v="-1"/>
    <s v="1016"/>
    <s v="1521"/>
    <s v=""/>
    <s v="223489116-1016-152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5:21:34+05:30"/>
    <s v="-1"/>
    <s v="2023-10-16T15:21:34+05:30"/>
    <s v="SPEAK TO WOMEN WHO ARE 25 - 45 YEARS OF AGE"/>
    <s v="-1"/>
    <s v="-1"/>
    <s v="-1"/>
    <s v="-1"/>
    <s v="-1"/>
    <s v="-1"/>
    <s v="-1"/>
    <s v="2023-10-16"/>
    <s v="15:21:36"/>
    <s v="-1"/>
    <s v="8"/>
    <s v="2023-10-16T15:21:38+05:30"/>
    <s v="-1"/>
    <s v="6"/>
    <s v="-1"/>
    <s v="Ashwini Shinde"/>
    <x v="3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5:29:16+05:30"/>
    <s v="-1"/>
    <s v="462"/>
    <s v="2023-10-16T15:29:16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0"/>
    <s v="0"/>
    <s v="0"/>
    <s v="0"/>
    <s v="Kellogg's"/>
    <s v="Kellogg's Chocos"/>
    <s v="Kellogg's Cornflakes"/>
    <s v="Kellogg's Honey Loops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Ching's Instant Noodles"/>
    <s v="2023-10-16T15:33:23+05:30"/>
    <s v="-1"/>
    <s v="2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5:33:53+05:30"/>
    <s v="2023-10-16T15:33:53+05:30"/>
    <s v="-1"/>
    <s v="737"/>
    <s v="-1"/>
    <s v="2023-10-16T15:33:53+05:30"/>
    <s v="2023-10-16T15:33:53+05:30"/>
    <s v="2023-10-16T15:33:53+05:30"/>
    <s v="-1"/>
    <s v="1697450633"/>
    <s v="2023-10-16T15:33:53+05:30"/>
    <s v="WILLING TO PARTICIPATE"/>
    <s v="-1"/>
    <s v=""/>
    <s v="-1"/>
    <s v="SAFFOLA MASALA OATS - VEGGIE TWIST TEST (LK2)"/>
    <s v="204/2nd/sanghmitra society "/>
    <s v=" r.p.road "/>
    <s v="Mulund West "/>
    <s v="400080"/>
    <s v="204/2nd/sanghmitra society"/>
    <s v="r.p.road"/>
    <s v="Mulund West"/>
    <s v="400080"/>
    <s v="7977309354"/>
    <s v="-1"/>
    <s v="7977309354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6T15:41:37+05:30"/>
    <s v="-1"/>
    <s v="1697451097"/>
    <s v="-1"/>
    <s v="-1"/>
    <s v="-1"/>
    <s v="Screener Section 1"/>
    <s v="Screener Section 2"/>
    <s v="0"/>
    <s v="0"/>
    <s v="Main Section 3"/>
    <s v="0"/>
    <s v="Main Section 5"/>
    <s v="2023-10-16T15:41:37+05:30"/>
    <s v="2023-10-16T15:41:37+05:30"/>
    <s v="-1"/>
    <s v="464"/>
    <s v="-1"/>
    <s v="NaN"/>
    <s v="NaN"/>
    <s v="-1"/>
    <s v="-1"/>
    <s v="-1"/>
    <s v="1201"/>
    <s v="-1"/>
    <s v="2023-10-20"/>
    <s v="-1"/>
    <s v="-1"/>
    <s v="SAFFOLA MASALA OATS - VEGGIE TWIST TEST (LK2)"/>
    <s v="2023-10-27"/>
    <s v="11:24:5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ate"/>
    <s v="Accept"/>
    <s v="csec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2"/>
    <n v="-1"/>
    <d v="2023-10-16T11:02:26"/>
    <s v="2234891014"/>
    <s v="Android_Subject"/>
    <m/>
    <s v="5.06:02:01"/>
    <d v="2023-10-16T20:39:29"/>
    <m/>
    <d v="2023-10-17T19:06:50"/>
    <m/>
    <m/>
    <b v="1"/>
    <n v="306"/>
    <b v="0"/>
    <m/>
    <m/>
    <m/>
    <s v="Approved"/>
    <n v="5.5"/>
    <m/>
    <m/>
    <m/>
    <d v="2023-10-16T11:02:26"/>
    <d v="2023-10-16T11:19:03"/>
    <s v="Inder Jha"/>
    <n v="-1"/>
    <s v="-1"/>
    <s v="-1"/>
    <s v="LIVE"/>
    <s v="For Placement"/>
    <s v=""/>
    <s v="111111116"/>
    <s v="seema"/>
    <s v="-1"/>
    <s v="-1"/>
    <s v="1016"/>
    <s v="1102"/>
    <s v=""/>
    <s v="111111116-1016-1102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1:03:28+05:30"/>
    <s v="-1"/>
    <s v="2023-10-16T11:03:28+05:30"/>
    <s v="SPEAK TO WOMEN WHO ARE 25 - 45 YEARS OF AGE"/>
    <s v="-1"/>
    <s v="-1"/>
    <s v="-1"/>
    <s v="-1"/>
    <s v="-1"/>
    <s v="-1"/>
    <s v="-1"/>
    <s v="2023-10-16"/>
    <s v="11:03:49"/>
    <s v="-1"/>
    <s v="8"/>
    <s v="2023-10-16T11:03:51+05:30"/>
    <s v="-1"/>
    <s v="6"/>
    <s v="-1"/>
    <s v="Reena rani"/>
    <x v="0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1:09:29+05:30"/>
    <s v="-1"/>
    <s v="361"/>
    <s v="2023-10-16T11:09:2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1:12:15+05:30"/>
    <s v="-1"/>
    <s v="1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1:12:31+05:30"/>
    <s v="2023-10-16T11:12:31+05:30"/>
    <s v="-1"/>
    <s v="543"/>
    <s v="-1"/>
    <s v="2023-10-16T11:12:31+05:30"/>
    <s v="2023-10-16T11:12:31+05:30"/>
    <s v="2023-10-16T11:12:31+05:30"/>
    <s v="-1"/>
    <s v="1697434951"/>
    <s v="2023-10-16T11:12:31+05:30"/>
    <s v="WILLING TO PARTICIPATE"/>
    <s v="-1"/>
    <s v=""/>
    <s v="-1"/>
    <s v="SAFFOLA MASALA OATS - CLASSIC MASALA CURRENT (AF3)"/>
    <s v="2018"/>
    <s v="155"/>
    <s v="kanhaiya nagar"/>
    <s v="110035"/>
    <s v="2018"/>
    <s v="155"/>
    <s v="kanhaiya nagar"/>
    <s v="110035"/>
    <s v="9355472056"/>
    <s v="-1"/>
    <s v="9355472056"/>
    <s v="-1"/>
    <s v="SSC/ HSC"/>
    <s v="-1"/>
    <s v="HOUSEWIFE"/>
    <s v=""/>
    <s v="4"/>
    <s v="0"/>
    <s v="0"/>
    <s v="1"/>
    <s v="0"/>
    <s v="1"/>
    <s v="1"/>
    <s v="1"/>
    <s v="0"/>
    <s v="0"/>
    <s v="-1"/>
    <s v="-1"/>
    <s v="YES"/>
    <s v="2023-10-16T11:19:01+05:30"/>
    <s v="-1"/>
    <s v="1697435341"/>
    <s v="-1"/>
    <s v="-1"/>
    <s v="-1"/>
    <s v="Screener Section 1"/>
    <s v="Screener Section 2"/>
    <s v="0"/>
    <s v="0"/>
    <s v="Main Section 3"/>
    <s v="0"/>
    <s v="Main Section 5"/>
    <s v="2023-10-16T11:19:01+05:30"/>
    <s v="2023-10-16T11:19:01+05:30"/>
    <s v="-1"/>
    <s v="390"/>
    <s v="-1"/>
    <s v="NaN"/>
    <s v="NaN"/>
    <s v="-1"/>
    <s v="-1"/>
    <s v="-1"/>
    <s v="933"/>
    <s v="-1"/>
    <s v="2023-10-21"/>
    <s v="-1"/>
    <s v="-1"/>
    <s v="SAFFOLA MASALA OATS - CLASSIC MASALA CURRENT (AF3)"/>
    <s v="2023-10-28"/>
    <s v="12:30:25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thing Interviewer was good communication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3"/>
    <n v="-1"/>
    <d v="2023-10-16T11:40:03"/>
    <s v="2234891014"/>
    <s v="Android_Subject"/>
    <m/>
    <s v="5.05:26:03"/>
    <d v="2023-10-16T20:39:29"/>
    <m/>
    <d v="2023-10-17T19:06:50"/>
    <m/>
    <m/>
    <b v="1"/>
    <n v="306"/>
    <b v="0"/>
    <m/>
    <m/>
    <m/>
    <s v="Approved"/>
    <n v="5.5"/>
    <m/>
    <m/>
    <m/>
    <d v="2023-10-16T11:40:03"/>
    <d v="2023-10-16T11:57:18"/>
    <s v="Inder Jha"/>
    <n v="-1"/>
    <s v="-1"/>
    <s v="-1"/>
    <s v="LIVE"/>
    <s v="For Placement"/>
    <s v=""/>
    <s v="111111116"/>
    <s v="seema"/>
    <s v="-1"/>
    <s v="-1"/>
    <s v="1016"/>
    <s v="1140"/>
    <s v=""/>
    <s v="111111116-1016-114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1:40:21+05:30"/>
    <s v="-1"/>
    <s v="2023-10-16T11:40:21+05:30"/>
    <s v="SPEAK TO WOMEN WHO ARE 25 - 45 YEARS OF AGE"/>
    <s v="-1"/>
    <s v="-1"/>
    <s v="-1"/>
    <s v="-1"/>
    <s v="-1"/>
    <s v="-1"/>
    <s v="-1"/>
    <s v="2023-10-16"/>
    <s v="11:40:43"/>
    <s v="-1"/>
    <s v="8"/>
    <s v="2023-10-16T11:40:44+05:30"/>
    <s v="-1"/>
    <s v="6"/>
    <s v="-1"/>
    <s v="Tamanna"/>
    <x v="0"/>
    <x v="1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1:47:42+05:30"/>
    <s v="-1"/>
    <s v="441"/>
    <s v="2023-10-16T11:47:42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1:50:49+05:30"/>
    <s v="-1"/>
    <s v="18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1:50:57+05:30"/>
    <s v="2023-10-16T11:50:57+05:30"/>
    <s v="-1"/>
    <s v="636"/>
    <s v="-1"/>
    <s v="2023-10-16T11:50:57+05:30"/>
    <s v="2023-10-16T11:50:57+05:30"/>
    <s v="2023-10-16T11:50:57+05:30"/>
    <s v="-1"/>
    <s v="1697437257"/>
    <s v="2023-10-16T11:50:57+05:30"/>
    <s v="WILLING TO PARTICIPATE"/>
    <s v="-1"/>
    <s v=""/>
    <s v="-1"/>
    <s v="SAFFOLA MASALA OATS - CLASSIC MASALA TEST (NP9)"/>
    <s v="1978"/>
    <s v="153"/>
    <s v="kanhaiya nagar"/>
    <s v="110035"/>
    <s v="1978"/>
    <s v="153"/>
    <s v="kanhaiya nagar"/>
    <s v="110035"/>
    <s v="9205627856"/>
    <s v="-1"/>
    <s v="9205627856"/>
    <s v="-1"/>
    <s v="SSC/ HSC"/>
    <s v="-1"/>
    <s v="HOUSEWIFE"/>
    <s v=""/>
    <s v="3"/>
    <s v="0"/>
    <s v="1"/>
    <s v="0"/>
    <s v="0"/>
    <s v="1"/>
    <s v="1"/>
    <s v="0"/>
    <s v="0"/>
    <s v="0"/>
    <s v="-1"/>
    <s v="-1"/>
    <s v="YES"/>
    <s v="2023-10-16T11:57:17+05:30"/>
    <s v="-1"/>
    <s v="1697437637"/>
    <s v="-1"/>
    <s v="-1"/>
    <s v="-1"/>
    <s v="Screener Section 1"/>
    <s v="Screener Section 2"/>
    <s v="0"/>
    <s v="0"/>
    <s v="Main Section 3"/>
    <s v="0"/>
    <s v="Main Section 5"/>
    <s v="2023-10-16T11:53:42+05:30"/>
    <s v="2023-10-16T11:57:17+05:30"/>
    <s v="-1"/>
    <s v="166"/>
    <s v="-1"/>
    <s v="NaN"/>
    <s v="NaN"/>
    <s v="-1"/>
    <s v="-1"/>
    <s v="-1"/>
    <s v="802"/>
    <s v="-1"/>
    <s v="2023-10-21"/>
    <s v="-1"/>
    <s v="-1"/>
    <s v="SAFFOLA MASALA OATS - CLASSIC MASALA TEST (NP9)"/>
    <s v="2023-10-28"/>
    <s v="17:06:05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4"/>
    <n v="-1"/>
    <d v="2023-10-16T12:25:02"/>
    <s v="2234891014"/>
    <s v="Android_Subject"/>
    <m/>
    <s v="5.04:59:00"/>
    <d v="2023-10-16T20:39:29"/>
    <m/>
    <d v="2023-10-20T16:56:53"/>
    <m/>
    <m/>
    <b v="1"/>
    <n v="306"/>
    <b v="0"/>
    <m/>
    <m/>
    <m/>
    <s v="Approved"/>
    <n v="5.5"/>
    <m/>
    <m/>
    <m/>
    <d v="2023-10-16T12:25:02"/>
    <d v="2023-10-16T12:41:08"/>
    <s v="Inder Jha"/>
    <n v="-1"/>
    <s v="-1"/>
    <s v="-1"/>
    <s v="LIVE"/>
    <s v="For Placement"/>
    <s v=""/>
    <s v="111111116"/>
    <s v="seema"/>
    <s v="-1"/>
    <s v="-1"/>
    <s v="1016"/>
    <s v="1225"/>
    <s v=""/>
    <s v="111111116-1016-122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2:25:35+05:30"/>
    <s v="-1"/>
    <s v="2023-10-16T12:25:35+05:30"/>
    <s v="SPEAK TO WOMEN WHO ARE 25 - 45 YEARS OF AGE"/>
    <s v="-1"/>
    <s v="-1"/>
    <s v="-1"/>
    <s v="-1"/>
    <s v="-1"/>
    <s v="-1"/>
    <s v="-1"/>
    <s v="2023-10-16"/>
    <s v="12:25:38"/>
    <s v="-1"/>
    <s v="8"/>
    <s v="2023-10-16T12:25:39+05:30"/>
    <s v="-1"/>
    <s v="6"/>
    <s v="-1"/>
    <s v="isha gupta"/>
    <x v="0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2:32:25+05:30"/>
    <s v="-1"/>
    <s v="410"/>
    <s v="2023-10-16T12:32:2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2:35:40+05:30"/>
    <s v="-1"/>
    <s v="19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2:35:57+05:30"/>
    <s v="2023-10-16T12:35:57+05:30"/>
    <s v="-1"/>
    <s v="622"/>
    <s v="-1"/>
    <s v="2023-10-16T12:35:57+05:30"/>
    <s v="2023-10-16T12:35:57+05:30"/>
    <s v="2023-10-16T12:35:57+05:30"/>
    <s v="-1"/>
    <s v="1697439957"/>
    <s v="2023-10-16T12:35:57+05:30"/>
    <s v="WILLING TO PARTICIPATE"/>
    <s v="-1"/>
    <s v=""/>
    <s v="-1"/>
    <s v="SAFFOLA MASALA OATS - CLASSIC MASALA CURRENT (AF3)"/>
    <s v="2009"/>
    <s v="155"/>
    <s v="kanhaiya nagar"/>
    <s v="110035"/>
    <s v="2009"/>
    <s v="155"/>
    <s v="kanhaiya nagar"/>
    <s v="110035"/>
    <s v="9911751509"/>
    <s v="-1"/>
    <s v="9911751509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16T12:41:07+05:30"/>
    <s v="-1"/>
    <s v="1697440267"/>
    <s v="-1"/>
    <s v="-1"/>
    <s v="-1"/>
    <s v="Screener Section 1"/>
    <s v="Screener Section 2"/>
    <s v="0"/>
    <s v="0"/>
    <s v="Main Section 3"/>
    <s v="0"/>
    <s v="Main Section 5"/>
    <s v="2023-10-16T12:41:07+05:30"/>
    <s v="2023-10-16T12:41:07+05:30"/>
    <s v="-1"/>
    <s v="310"/>
    <s v="-1"/>
    <s v="NaN"/>
    <s v="NaN"/>
    <s v="-1"/>
    <s v="-1"/>
    <s v="-1"/>
    <s v="932"/>
    <s v="-1"/>
    <s v="2023-10-21"/>
    <s v="-1"/>
    <s v="-1"/>
    <s v="SAFFOLA MASALA OATS - CLASSIC MASALA CURRENT (AF3)"/>
    <s v="2023-10-28"/>
    <s v="14:23:02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6"/>
    <n v="-1"/>
    <d v="2023-10-16T13:04:03"/>
    <s v="2234891014"/>
    <s v="Android_Subject"/>
    <m/>
    <s v="5.04:21:08"/>
    <d v="2023-10-16T20:39:29"/>
    <m/>
    <d v="2023-10-20T16:56:53"/>
    <m/>
    <m/>
    <b v="1"/>
    <n v="306"/>
    <b v="0"/>
    <m/>
    <m/>
    <m/>
    <s v="Approved"/>
    <n v="5.5"/>
    <m/>
    <m/>
    <m/>
    <d v="2023-10-16T13:04:03"/>
    <d v="2023-10-16T13:21:08"/>
    <s v="Inder Jha"/>
    <n v="-1"/>
    <s v="-1"/>
    <s v="-1"/>
    <s v="LIVE"/>
    <s v="For Placement"/>
    <s v=""/>
    <s v="111111116"/>
    <s v="seema"/>
    <s v="-1"/>
    <s v="-1"/>
    <s v="1016"/>
    <s v="1304"/>
    <s v=""/>
    <s v="111111116-1016-130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3:04:13+05:30"/>
    <s v="-1"/>
    <s v="2023-10-16T13:04:13+05:30"/>
    <s v="SPEAK TO WOMEN WHO ARE 25 - 45 YEARS OF AGE"/>
    <s v="-1"/>
    <s v="-1"/>
    <s v="-1"/>
    <s v="-1"/>
    <s v="-1"/>
    <s v="-1"/>
    <s v="-1"/>
    <s v="2023-10-16"/>
    <s v="13:04:15"/>
    <s v="-1"/>
    <s v="8"/>
    <s v="2023-10-16T13:04:16+05:30"/>
    <s v="-1"/>
    <s v="6"/>
    <s v="-1"/>
    <s v="Reena"/>
    <x v="0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3:08:57+05:30"/>
    <s v="-1"/>
    <s v="284"/>
    <s v="2023-10-16T13:08:57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3:12:42+05:30"/>
    <s v="-1"/>
    <s v="22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6T13:13:12+05:30"/>
    <s v="2023-10-16T13:13:12+05:30"/>
    <s v="-1"/>
    <s v="540"/>
    <s v="-1"/>
    <s v="2023-10-16T13:13:12+05:30"/>
    <s v="2023-10-16T13:13:12+05:30"/>
    <s v="2023-10-16T13:13:12+05:30"/>
    <s v="-1"/>
    <s v="1697442192"/>
    <s v="2023-10-16T13:13:12+05:30"/>
    <s v="WILLING TO PARTICIPATE"/>
    <s v="-1"/>
    <s v=""/>
    <s v="-1"/>
    <s v="SAFFOLA MASALA OATS - CLASSIC MASALA TEST (NP9)"/>
    <s v="2008"/>
    <s v="155"/>
    <s v="kanhaiya nagar"/>
    <s v="110035"/>
    <s v="2008"/>
    <s v="155"/>
    <s v="kanhaiya nagar"/>
    <s v="110035"/>
    <s v="7011315672"/>
    <s v="-1"/>
    <s v="7011315672"/>
    <s v="-1"/>
    <s v="GRADUATE/ POST GRADUATE: GENERAL"/>
    <s v="-1"/>
    <s v="HOUSEWIFE"/>
    <s v=""/>
    <s v="4"/>
    <s v="1"/>
    <s v="1"/>
    <s v="0"/>
    <s v="0"/>
    <s v="1"/>
    <s v="1"/>
    <s v="0"/>
    <s v="0"/>
    <s v="0"/>
    <s v="1"/>
    <s v="0"/>
    <s v="YES"/>
    <s v="2023-10-16T13:21:07+05:30"/>
    <s v="-1"/>
    <s v="1697442667"/>
    <s v="-1"/>
    <s v="-1"/>
    <s v="-1"/>
    <s v="Screener Section 1"/>
    <s v="Screener Section 2"/>
    <s v="0"/>
    <s v="0"/>
    <s v="Main Section 3"/>
    <s v="0"/>
    <s v="Main Section 5"/>
    <s v="2023-10-16T13:21:07+05:30"/>
    <s v="2023-10-16T13:21:07+05:30"/>
    <s v="-1"/>
    <s v="475"/>
    <s v="-1"/>
    <s v="NaN"/>
    <s v="NaN"/>
    <s v="-1"/>
    <s v="-1"/>
    <s v="-1"/>
    <s v="1015"/>
    <s v="-1"/>
    <s v="2023-10-21"/>
    <s v="-1"/>
    <s v="-1"/>
    <s v="SAFFOLA MASALA OATS - CLASSIC MASALA TEST (NP9)"/>
    <s v="2023-10-28"/>
    <s v="15:30:10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 communication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7"/>
    <n v="-1"/>
    <d v="2023-10-16T13:40:04"/>
    <s v="2234891014"/>
    <s v="Android_Subject"/>
    <m/>
    <s v="5.03:45:51"/>
    <d v="2023-10-16T20:39:29"/>
    <m/>
    <d v="2023-10-17T19:06:50"/>
    <m/>
    <m/>
    <b v="1"/>
    <n v="306"/>
    <b v="0"/>
    <m/>
    <m/>
    <m/>
    <s v="Approved"/>
    <n v="5.5"/>
    <m/>
    <m/>
    <m/>
    <d v="2023-10-16T13:40:04"/>
    <d v="2023-10-16T13:59:12"/>
    <s v="Inder Jha"/>
    <n v="-1"/>
    <s v="-1"/>
    <s v="-1"/>
    <s v="LIVE"/>
    <s v="For Placement"/>
    <s v=""/>
    <s v="111111116"/>
    <s v="seema"/>
    <s v="-1"/>
    <s v="-1"/>
    <s v="1016"/>
    <s v="1340"/>
    <s v=""/>
    <s v="111111116-1016-134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3:41:02+05:30"/>
    <s v="-1"/>
    <s v="2023-10-16T13:41:02+05:30"/>
    <s v="SPEAK TO WOMEN WHO ARE 25 - 45 YEARS OF AGE"/>
    <s v="-1"/>
    <s v="-1"/>
    <s v="-1"/>
    <s v="-1"/>
    <s v="-1"/>
    <s v="-1"/>
    <s v="-1"/>
    <s v="2023-10-16"/>
    <s v="13:44:38"/>
    <s v="-1"/>
    <s v="8"/>
    <s v="2023-10-16T13:44:39+05:30"/>
    <s v="-1"/>
    <s v="6"/>
    <s v="-1"/>
    <s v="kiran"/>
    <x v="0"/>
    <x v="1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3:54:23+05:30"/>
    <s v="-1"/>
    <s v="801"/>
    <s v="2023-10-16T13:54:23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3:56:28+05:30"/>
    <s v="-1"/>
    <s v="12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3:56:37+05:30"/>
    <s v="2023-10-16T13:56:40+05:30"/>
    <s v="-1"/>
    <s v="934"/>
    <s v="-1"/>
    <s v="2023-10-16T13:56:37+05:30"/>
    <s v="2023-10-16T13:56:40+05:30"/>
    <s v="2023-10-16T13:56:40+05:30"/>
    <s v="-1"/>
    <s v="1697444800"/>
    <s v="2023-10-16T13:56:40+05:30"/>
    <s v="WILLING TO PARTICIPATE"/>
    <s v="-1"/>
    <s v=""/>
    <s v="-1"/>
    <s v="SAFFOLA MASALA OATS - CLASSIC MASALA CURRENT (AF3)"/>
    <s v="1978 B"/>
    <s v="153"/>
    <s v="kanhaiya nagar"/>
    <s v="110035"/>
    <s v="1978 B"/>
    <s v="153"/>
    <s v="kanhaiya nagar"/>
    <s v="110035"/>
    <s v="9310282778"/>
    <s v="-1"/>
    <s v="9310282778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16T13:59:11+05:30"/>
    <s v="-1"/>
    <s v="1697444951"/>
    <s v="-1"/>
    <s v="-1"/>
    <s v="-1"/>
    <s v="Screener Section 1"/>
    <s v="Screener Section 2"/>
    <s v="0"/>
    <s v="0"/>
    <s v="Main Section 3"/>
    <s v="0"/>
    <s v="Main Section 5"/>
    <s v="2023-10-16T13:59:11+05:30"/>
    <s v="2023-10-16T13:59:11+05:30"/>
    <s v="-1"/>
    <s v="154"/>
    <s v="-1"/>
    <s v="NaN"/>
    <s v="NaN"/>
    <s v="-1"/>
    <s v="-1"/>
    <s v="-1"/>
    <s v="1088"/>
    <s v="-1"/>
    <s v="2023-10-21"/>
    <s v="-1"/>
    <s v="-1"/>
    <s v="SAFFOLA MASALA OATS - CLASSIC MASALA CURRENT (AF3)"/>
    <s v="2023-10-28"/>
    <s v="11:30:53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2"/>
    <n v="-1"/>
    <d v="2023-10-16T18:56:50"/>
    <s v="2234891023"/>
    <s v="Android_Subject"/>
    <m/>
    <s v="7.01:37:42"/>
    <d v="2023-10-16T22:33:38"/>
    <m/>
    <d v="2023-10-18T13:10:18"/>
    <m/>
    <m/>
    <b v="1"/>
    <n v="306"/>
    <b v="0"/>
    <m/>
    <m/>
    <m/>
    <s v="Approved"/>
    <n v="5.5"/>
    <m/>
    <m/>
    <m/>
    <d v="2023-10-16T18:56:50"/>
    <d v="2023-10-16T19:15:48"/>
    <s v="Sarvesh Mishra"/>
    <n v="-1"/>
    <s v="-1"/>
    <s v="-1"/>
    <s v="LIVE"/>
    <s v="For QC"/>
    <s v=""/>
    <s v="211111119"/>
    <s v="Darshana "/>
    <s v="-1"/>
    <s v="-1"/>
    <s v="1016"/>
    <s v="1856"/>
    <s v=""/>
    <s v="223489122-1016-1856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8:57:41+05:30"/>
    <s v="-1"/>
    <s v="2023-10-16T18:57:41+05:30"/>
    <s v="SPEAK TO WOMEN WHO ARE 25 - 45 YEARS OF AGE"/>
    <s v="-1"/>
    <s v="-1"/>
    <s v="-1"/>
    <s v="-1"/>
    <s v="-1"/>
    <s v="-1"/>
    <s v="-1"/>
    <s v="2023-10-16"/>
    <s v="19:02:19"/>
    <s v="-1"/>
    <s v="8"/>
    <s v="2023-10-16T19:02:23+05:30"/>
    <s v="-1"/>
    <s v="6"/>
    <s v="-1"/>
    <s v="Sarika Dalvi"/>
    <x v="3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6T19:06:36+05:30"/>
    <s v="-1"/>
    <s v="535"/>
    <s v="2023-10-16T19:06:3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9:10:48+05:30"/>
    <s v="-1"/>
    <s v="25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9:10:58+05:30"/>
    <s v="2023-10-16T19:10:58+05:30"/>
    <s v="-1"/>
    <s v="571"/>
    <s v="-1"/>
    <s v="2023-10-16T19:10:58+05:30"/>
    <s v="2023-10-16T19:10:58+05:30"/>
    <s v="2023-10-16T19:10:58+05:30"/>
    <s v="-1"/>
    <s v="1697463658"/>
    <s v="2023-10-16T19:10:58+05:30"/>
    <s v="WILLING TO PARTICIPATE"/>
    <s v="-1"/>
    <s v=""/>
    <s v="-1"/>
    <s v="SAFFOLA MASALA OATS - CLASSIC MASALA CURRENT (AF3)"/>
    <s v="room no 7 , H/2, "/>
    <s v="s.g. barve nagar, municipal colony "/>
    <s v="Bhatwadi Ghatkopar West "/>
    <s v="400084"/>
    <s v="room no 7 , H/2,"/>
    <s v="s.g. barve nagar, municipal colony"/>
    <s v="Bhatwadi Ghatkopar West"/>
    <s v="400084"/>
    <s v="9653159436"/>
    <s v="-1"/>
    <s v="9653159436"/>
    <s v="-1"/>
    <s v="SSC/ HSC"/>
    <s v="-1"/>
    <s v="EMPLOYED"/>
    <s v="Working part time"/>
    <s v="3"/>
    <s v="0"/>
    <s v="1"/>
    <s v="0"/>
    <s v="0"/>
    <s v="1"/>
    <s v="1"/>
    <s v="0"/>
    <s v="0"/>
    <s v="0"/>
    <s v="-1"/>
    <s v="-1"/>
    <s v="YES"/>
    <s v="2023-10-16T19:15:44+05:30"/>
    <s v="-1"/>
    <s v="1697463944"/>
    <s v="-1"/>
    <s v="-1"/>
    <s v="-1"/>
    <s v="Screener Section 1"/>
    <s v="Screener Section 2"/>
    <s v="0"/>
    <s v="0"/>
    <s v="Main Section 3"/>
    <s v="0"/>
    <s v="Main Section 5"/>
    <s v="2023-10-16T19:15:44+05:30"/>
    <s v="2023-10-16T19:15:44+05:30"/>
    <s v="-1"/>
    <s v="283"/>
    <s v="-1"/>
    <s v="NaN"/>
    <s v="NaN"/>
    <s v="-1"/>
    <s v="-1"/>
    <s v="-1"/>
    <s v="854"/>
    <s v="-1"/>
    <s v="2023-10-20"/>
    <s v="-1"/>
    <s v="-1"/>
    <s v="SAFFOLA MASALA OATS - CLASSIC MASALA CURRENT (AF3)"/>
    <s v="2023-10-27"/>
    <s v="11:26:21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3"/>
    <n v="-1"/>
    <d v="2023-10-16T19:27:26"/>
    <s v="2234891023"/>
    <s v="Android_Subject"/>
    <m/>
    <s v="7.01:08:08"/>
    <d v="2023-10-16T22:33:38"/>
    <m/>
    <d v="2023-10-23T14:03:40"/>
    <m/>
    <m/>
    <b v="1"/>
    <n v="306"/>
    <b v="0"/>
    <m/>
    <m/>
    <m/>
    <s v="Approved"/>
    <n v="5.5"/>
    <m/>
    <m/>
    <m/>
    <d v="2023-10-16T19:27:26"/>
    <d v="2023-10-16T19:42:27"/>
    <s v="Sarvesh Mishra"/>
    <n v="-1"/>
    <s v="-1"/>
    <s v="-1"/>
    <s v="LIVE"/>
    <s v="For QC"/>
    <s v=""/>
    <s v="211111119"/>
    <s v="Darshana "/>
    <s v="-1"/>
    <s v="-1"/>
    <s v="1016"/>
    <s v="1927"/>
    <s v=""/>
    <s v="223489122-1016-192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9:28:07+05:30"/>
    <s v="-1"/>
    <s v="2023-10-16T19:28:07+05:30"/>
    <s v="SPEAK TO WOMEN WHO ARE 25 - 45 YEARS OF AGE"/>
    <s v="-1"/>
    <s v="-1"/>
    <s v="-1"/>
    <s v="-1"/>
    <s v="-1"/>
    <s v="-1"/>
    <s v="-1"/>
    <s v="2023-10-16"/>
    <s v="19:28:31"/>
    <s v="-1"/>
    <s v="8"/>
    <s v="2023-10-16T19:28:33+05:30"/>
    <s v="-1"/>
    <s v="6"/>
    <s v="-1"/>
    <s v="Sarika Gawade"/>
    <x v="3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9:34:04+05:30"/>
    <s v="-1"/>
    <s v="357"/>
    <s v="2023-10-16T19:34:04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9:38:27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9:38:34+05:30"/>
    <s v="2023-10-16T19:38:34+05:30"/>
    <s v="-1"/>
    <s v="624"/>
    <s v="-1"/>
    <s v="2023-10-16T19:38:34+05:30"/>
    <s v="2023-10-16T19:38:34+05:30"/>
    <s v="2023-10-16T19:38:34+05:30"/>
    <s v="-1"/>
    <s v="1697465314"/>
    <s v="2023-10-16T19:38:34+05:30"/>
    <s v="WILLING TO PARTICIPATE"/>
    <s v="-1"/>
    <s v=""/>
    <s v="-1"/>
    <s v="SAFFOLA MASALA OATS - CLASSIC MASALA TEST (NP9)"/>
    <s v="room no 4, H/2"/>
    <s v="S.G. barve nagar , municipal colony "/>
    <s v="Bhatwadi , Ghatkopar West "/>
    <s v="400084"/>
    <s v="room no 4, H/2"/>
    <s v="S.G. barve nagar , municipal colony"/>
    <s v="Bhatwadi , Ghatkopar West"/>
    <s v="400084"/>
    <s v="9373664859"/>
    <s v="-1"/>
    <s v="9373664859"/>
    <s v="-1"/>
    <s v="GRADUATE/ POST GRADUATE: GENERAL"/>
    <s v="-1"/>
    <s v="EMPLOYED"/>
    <s v="Working part time"/>
    <s v="3"/>
    <s v="0"/>
    <s v="0"/>
    <s v="0"/>
    <s v="0"/>
    <s v="1"/>
    <s v="1"/>
    <s v="0"/>
    <s v="1"/>
    <s v="0"/>
    <s v="-1"/>
    <s v="-1"/>
    <s v="YES"/>
    <s v="2023-10-16T19:42:25+05:30"/>
    <s v="-1"/>
    <s v="1697465545"/>
    <s v="-1"/>
    <s v="-1"/>
    <s v="-1"/>
    <s v="Screener Section 1"/>
    <s v="Screener Section 2"/>
    <s v="0"/>
    <s v="0"/>
    <s v="Main Section 3"/>
    <s v="0"/>
    <s v="Main Section 5"/>
    <s v="2023-10-16T19:42:25+05:30"/>
    <s v="2023-10-16T19:42:25+05:30"/>
    <s v="-1"/>
    <s v="229"/>
    <s v="-1"/>
    <s v="NaN"/>
    <s v="NaN"/>
    <s v="-1"/>
    <s v="-1"/>
    <s v="-1"/>
    <s v="853"/>
    <s v="-1"/>
    <s v="2023-10-20"/>
    <s v="-1"/>
    <s v="-1"/>
    <s v="SAFFOLA MASALA OATS - CLASSIC MASALA TEST (NP9)"/>
    <s v="2023-10-29"/>
    <s v="15:36:58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4"/>
    <n v="-1"/>
    <d v="2023-10-16T19:48:27"/>
    <s v="2234891023"/>
    <s v="Android_Subject"/>
    <m/>
    <s v="6.19:16:25"/>
    <d v="2023-10-16T22:33:38"/>
    <m/>
    <d v="2023-10-23T14:03:40"/>
    <m/>
    <m/>
    <b v="1"/>
    <n v="306"/>
    <b v="0"/>
    <m/>
    <m/>
    <m/>
    <s v="Approved"/>
    <n v="5.5"/>
    <m/>
    <m/>
    <m/>
    <d v="2023-10-16T19:48:27"/>
    <d v="2023-10-16T20:01:35"/>
    <s v="Sarvesh Mishra"/>
    <n v="-1"/>
    <s v="-1"/>
    <s v="-1"/>
    <s v="LIVE"/>
    <s v="For QC"/>
    <s v=""/>
    <s v="211111119"/>
    <s v="Darshana "/>
    <s v="-1"/>
    <s v="-1"/>
    <s v="1016"/>
    <s v="1948"/>
    <s v=""/>
    <s v="223489122-1016-1948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9:49:49+05:30"/>
    <s v="-1"/>
    <s v="2023-10-16T19:49:49+05:30"/>
    <s v="SPEAK TO WOMEN WHO ARE 25 - 45 YEARS OF AGE"/>
    <s v="-1"/>
    <s v="-1"/>
    <s v="-1"/>
    <s v="-1"/>
    <s v="-1"/>
    <s v="-1"/>
    <s v="-1"/>
    <s v="2023-10-16"/>
    <s v="19:50:28"/>
    <s v="-1"/>
    <s v="8"/>
    <s v="2023-10-16T19:50:30+05:30"/>
    <s v="-1"/>
    <s v="6"/>
    <s v="-1"/>
    <s v="Hemangi Bhosale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6T19:54:27+05:30"/>
    <s v="-1"/>
    <s v="278"/>
    <s v="2023-10-16T19:54:2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0"/>
    <s v="0"/>
    <s v="0"/>
    <s v="Saffola Oodles"/>
    <s v="0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9:57:55+05:30"/>
    <s v="-1"/>
    <s v="20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9:58:05+05:30"/>
    <s v="2023-10-16T19:58:05+05:30"/>
    <s v="-1"/>
    <s v="496"/>
    <s v="-1"/>
    <s v="2023-10-16T19:58:05+05:30"/>
    <s v="2023-10-16T19:58:05+05:30"/>
    <s v="2023-10-16T19:58:05+05:30"/>
    <s v="-1"/>
    <s v="1697466485"/>
    <s v="2023-10-16T19:58:05+05:30"/>
    <s v="WILLING TO PARTICIPATE"/>
    <s v="-1"/>
    <s v=""/>
    <s v="-1"/>
    <s v="SAFFOLA MASALA OATS - VEGGIE TWIST CURRENT (BJ6)"/>
    <s v="room no 9, H/2"/>
    <s v="s.g. barve nagar, municipal colony "/>
    <s v="Bhatwadi, Ghatkopar West "/>
    <s v="400084"/>
    <s v="room no 9, H/2"/>
    <s v="s.g. barve nagar, municipal colony"/>
    <s v="Bhatwadi, Ghatkopar West"/>
    <s v="400084"/>
    <s v="8652282711"/>
    <s v="-1"/>
    <s v="8652282711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6T20:01:32+05:30"/>
    <s v="-1"/>
    <s v="1697466692"/>
    <s v="-1"/>
    <s v="-1"/>
    <s v="-1"/>
    <s v="Screener Section 1"/>
    <s v="Screener Section 2"/>
    <s v="0"/>
    <s v="0"/>
    <s v="Main Section 3"/>
    <s v="0"/>
    <s v="Main Section 5"/>
    <s v="2023-10-16T20:01:32+05:30"/>
    <s v="2023-10-16T20:01:32+05:30"/>
    <s v="-1"/>
    <s v="207"/>
    <s v="-1"/>
    <s v="NaN"/>
    <s v="NaN"/>
    <s v="-1"/>
    <s v="-1"/>
    <s v="-1"/>
    <s v="703"/>
    <s v="-1"/>
    <s v="2023-10-20"/>
    <s v="-1"/>
    <s v="-1"/>
    <s v="SAFFOLA MASALA OATS - VEGGIE TWIST CURRENT (BJ6)"/>
    <s v="2023-10-29"/>
    <s v="15:38:3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s"/>
    <s v="Accept"/>
    <s v="ca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5"/>
    <n v="-1"/>
    <d v="2023-10-16T20:11:07"/>
    <s v="2234891023"/>
    <s v="Android_Subject"/>
    <m/>
    <s v="6.18:55:06"/>
    <d v="2023-10-16T22:33:38"/>
    <m/>
    <d v="2023-10-23T14:03:40"/>
    <m/>
    <m/>
    <b v="1"/>
    <n v="306"/>
    <b v="0"/>
    <m/>
    <s v="19.099851667"/>
    <s v="72.903538333"/>
    <s v="Approved"/>
    <n v="5.5"/>
    <m/>
    <m/>
    <m/>
    <d v="2023-10-16T20:11:07"/>
    <d v="2023-10-16T20:24:53"/>
    <s v="Sarvesh Mishra"/>
    <n v="-1"/>
    <s v="-1"/>
    <s v="-1"/>
    <s v="LIVE"/>
    <s v="For QC"/>
    <s v=""/>
    <s v="211111119"/>
    <s v="Darshana "/>
    <s v="-1"/>
    <s v="-1"/>
    <s v="1016"/>
    <s v="2011"/>
    <s v=""/>
    <s v="223489122-1016-2011"/>
    <s v="1"/>
    <s v="1"/>
    <s v="0"/>
    <s v="-1"/>
    <s v="-1"/>
    <s v="72.903975"/>
    <s v="19.101388333333333"/>
    <s v="72d 54' 14.31&quot; , 19d 6' 4.998&quot;_x000a_null"/>
    <s v="96"/>
    <s v="-1"/>
    <s v="-1"/>
    <s v="0"/>
    <s v="100%"/>
    <s v="-1"/>
    <s v="CNST3"/>
    <s v="CS10"/>
    <s v="-1"/>
    <s v="-1"/>
    <s v="-1"/>
    <s v="-1"/>
    <s v="-1"/>
    <s v="2023-10-16T20:11:52+05:30"/>
    <s v="-1"/>
    <s v="2023-10-16T20:11:52+05:30"/>
    <s v="SPEAK TO WOMEN WHO ARE 25 - 45 YEARS OF AGE"/>
    <s v="-1"/>
    <s v="-1"/>
    <s v="-1"/>
    <s v="-1"/>
    <s v="-1"/>
    <s v="-1"/>
    <s v="-1"/>
    <s v="2023-10-16"/>
    <s v="20:12:31"/>
    <s v="-1"/>
    <s v="8"/>
    <s v="2023-10-16T20:12:33+05:30"/>
    <s v="-1"/>
    <s v="6"/>
    <s v="-1"/>
    <s v="Akshata Dalvi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20:17:26+05:30"/>
    <s v="-1"/>
    <s v="334"/>
    <s v="2023-10-16T20:17:2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0"/>
    <s v="0"/>
    <s v="0"/>
    <s v="Wai Wai Noodles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20:20:45+05:30"/>
    <s v="-1"/>
    <s v="19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20:20:53+05:30"/>
    <s v="2023-10-16T20:20:53+05:30"/>
    <s v="-1"/>
    <s v="541"/>
    <s v="-1"/>
    <s v="2023-10-16T20:20:53+05:30"/>
    <s v="2023-10-16T20:20:53+05:30"/>
    <s v="2023-10-16T20:20:53+05:30"/>
    <s v="-1"/>
    <s v="1697467853"/>
    <s v="2023-10-16T20:20:53+05:30"/>
    <s v="WILLING TO PARTICIPATE"/>
    <s v="-1"/>
    <s v=""/>
    <s v="-1"/>
    <s v="SAFFOLA MASALA OATS - VEGGIE TWIST TEST (LK2)"/>
    <s v="room no 2 /J/2, s . g. barve nagar"/>
    <s v="municipal colony "/>
    <s v="Bhatwadi Ghatkopar West "/>
    <s v="400084"/>
    <s v="room no 2 /J/2, s . g. barve nagar"/>
    <s v="municipal colony"/>
    <s v="Bhatwadi Ghatkopar West"/>
    <s v="400084"/>
    <s v="8452895194"/>
    <s v="-1"/>
    <s v="8452895194"/>
    <s v="-1"/>
    <s v="GRADUATE/ POST GRADUATE: GENERAL"/>
    <s v="-1"/>
    <s v="EMPLOYED"/>
    <s v="Working full time"/>
    <s v="7"/>
    <s v="0"/>
    <s v="0"/>
    <s v="0"/>
    <s v="2"/>
    <s v="2"/>
    <s v="1"/>
    <s v="2"/>
    <s v="0"/>
    <s v="0"/>
    <s v="-1"/>
    <s v="-1"/>
    <s v="YES"/>
    <s v="2023-10-16T20:24:51+05:30"/>
    <s v="-1"/>
    <s v="1697468091"/>
    <s v="-1"/>
    <s v="-1"/>
    <s v="-1"/>
    <s v="Screener Section 1"/>
    <s v="Screener Section 2"/>
    <s v="0"/>
    <s v="0"/>
    <s v="Main Section 3"/>
    <s v="0"/>
    <s v="Main Section 5"/>
    <s v="2023-10-16T20:24:51+05:30"/>
    <s v="2023-10-16T20:24:51+05:30"/>
    <s v="-1"/>
    <s v="238"/>
    <s v="-1"/>
    <s v="72.90353833333333"/>
    <s v="19.099851666666666"/>
    <s v="72d 54' 12.738&quot; , 19d 5' 59.466&quot;_x000a_null"/>
    <s v="-1"/>
    <s v="-1"/>
    <s v="779"/>
    <s v="-1"/>
    <s v="2023-10-20"/>
    <s v="-1"/>
    <s v="-1"/>
    <s v="SAFFOLA MASALA OATS - VEGGIE TWIST TEST (LK2)"/>
    <s v="2023-10-29"/>
    <s v="15:39:5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nad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998"/>
    <n v="-1"/>
    <d v="2023-10-16T10:52:17"/>
    <s v="2234891023"/>
    <s v="Android_Subject"/>
    <m/>
    <s v="7.09:48:36"/>
    <d v="2023-10-16T23:19:37"/>
    <m/>
    <d v="2023-10-18T13:10:18"/>
    <m/>
    <m/>
    <b v="1"/>
    <n v="306"/>
    <b v="0"/>
    <m/>
    <m/>
    <m/>
    <s v="Approved"/>
    <n v="5.5"/>
    <m/>
    <m/>
    <m/>
    <d v="2023-10-16T10:52:17"/>
    <d v="2023-10-16T11:06:14"/>
    <s v="Sarvesh Mishra"/>
    <n v="-1"/>
    <s v="-1"/>
    <s v="-1"/>
    <s v="LIVE"/>
    <s v="For QC"/>
    <s v=""/>
    <s v="211111112"/>
    <s v="manisha"/>
    <s v="-1"/>
    <s v="-1"/>
    <s v="1016"/>
    <s v="1052"/>
    <s v=""/>
    <s v="223489101-1016-1052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6T10:52:40+05:30"/>
    <s v="-1"/>
    <s v="2023-10-16T10:52:40+05:30"/>
    <s v="SPEAK TO WOMEN WHO ARE 25 - 45 YEARS OF AGE"/>
    <s v="-1"/>
    <s v="-1"/>
    <s v="-1"/>
    <s v="-1"/>
    <s v="-1"/>
    <s v="-1"/>
    <s v="-1"/>
    <s v="2023-10-16"/>
    <s v="10:53:19"/>
    <s v="-1"/>
    <s v="8"/>
    <s v="2023-10-16T10:53:21+05:30"/>
    <s v="-1"/>
    <s v="6"/>
    <s v="-1"/>
    <s v="pooja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0:58:29+05:30"/>
    <s v="-1"/>
    <s v="349"/>
    <s v="2023-10-16T10:58:2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Maggi Vegetable Atta Noodles"/>
    <s v="2023-10-16T11:02:06+05:30"/>
    <s v="-1"/>
    <s v="21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1:02:19+05:30"/>
    <s v="2023-10-16T11:02:19+05:30"/>
    <s v="-1"/>
    <s v="579"/>
    <s v="-1"/>
    <s v="2023-10-16T11:02:19+05:30"/>
    <s v="2023-10-16T11:02:19+05:30"/>
    <s v="2023-10-16T11:02:19+05:30"/>
    <s v="-1"/>
    <s v="1697434339"/>
    <s v="2023-10-16T11:02:19+05:30"/>
    <s v="WILLING TO PARTICIPATE"/>
    <s v="-1"/>
    <s v=""/>
    <s v="-1"/>
    <s v="SAFFOLA MASALA OATS - CLASSIC MASALA CURRENT (AF3)"/>
    <s v="E/1dinabima patil chawl"/>
    <s v="l.b.smarg"/>
    <s v="bhandup west"/>
    <s v="400078"/>
    <s v="E/1dinabima patil chawl"/>
    <s v="l.b.smarg"/>
    <s v="bhandup west"/>
    <s v="400078"/>
    <s v="9004709502"/>
    <s v="-1"/>
    <s v="9004709502"/>
    <s v="-1"/>
    <s v="GRADUATE/ POST GRADUATE: GENERAL"/>
    <s v="-1"/>
    <s v="HOUSEWIFE"/>
    <s v=""/>
    <s v="4"/>
    <s v="1"/>
    <s v="0"/>
    <s v="0"/>
    <s v="1"/>
    <s v="1"/>
    <s v="0"/>
    <s v="1"/>
    <s v="0"/>
    <s v="0"/>
    <s v="0"/>
    <s v="1"/>
    <s v="YES"/>
    <s v="2023-10-16T11:06:12+05:30"/>
    <s v="-1"/>
    <s v="1697434572"/>
    <s v="-1"/>
    <s v="-1"/>
    <s v="-1"/>
    <s v="Screener Section 1"/>
    <s v="Screener Section 2"/>
    <s v="0"/>
    <s v="0"/>
    <s v="Main Section 3"/>
    <s v="0"/>
    <s v="Main Section 5"/>
    <s v="2023-10-16T11:06:12+05:30"/>
    <s v="2023-10-16T11:06:12+05:30"/>
    <s v="-1"/>
    <s v="233"/>
    <s v="-1"/>
    <s v="NaN"/>
    <s v="NaN"/>
    <s v="-1"/>
    <s v="-1"/>
    <s v="-1"/>
    <s v="812"/>
    <s v="-1"/>
    <s v="2023-10-20"/>
    <s v="-1"/>
    <s v="-1"/>
    <s v="SAFFOLA MASALA OATS - CLASSIC MASALA CURRENT (AF3)"/>
    <s v="2023-10-27"/>
    <s v="12:46:41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1806"/>
    <n v="-1"/>
    <d v="2023-10-17T11:46:05"/>
    <s v="2234891045"/>
    <s v="Android_Subject"/>
    <m/>
    <d v="1899-12-30T00:19:52"/>
    <d v="2023-10-17T12:05:59"/>
    <m/>
    <d v="2023-10-17T20:33:19"/>
    <m/>
    <m/>
    <b v="1"/>
    <n v="306"/>
    <b v="0"/>
    <m/>
    <s v="22.478616667"/>
    <s v="88.38749"/>
    <s v="Approved"/>
    <n v="5.5"/>
    <m/>
    <m/>
    <m/>
    <d v="2023-10-17T11:46:05"/>
    <d v="2023-10-17T12:05:57"/>
    <s v="Samit Ghosh"/>
    <n v="-1"/>
    <s v="-1"/>
    <s v="-1"/>
    <s v="LIVE"/>
    <s v="-1"/>
    <s v=""/>
    <s v="411111111"/>
    <s v="Ruby Raut"/>
    <s v="-1"/>
    <s v="-1"/>
    <s v="1017"/>
    <s v="1146"/>
    <s v=""/>
    <s v="411111111-1017-1146"/>
    <s v="1"/>
    <s v="1"/>
    <s v="0"/>
    <s v="-1"/>
    <s v="-1"/>
    <s v="88.38800666666666"/>
    <s v="22.479331666666667"/>
    <s v="88d 23' 16.824&quot; , 22d 28' 45.594&quot;_x000a_null"/>
    <s v="96"/>
    <s v="-1"/>
    <s v="-1"/>
    <s v="0"/>
    <s v="100%"/>
    <s v="-1"/>
    <s v="CNST1"/>
    <s v="CS9C"/>
    <s v="-1"/>
    <s v="-1"/>
    <s v="-1"/>
    <s v="-1"/>
    <s v="-1"/>
    <s v="2023-10-17T11:46:37+05:30"/>
    <s v="-1"/>
    <s v="2023-10-17T11:46:45+05:30"/>
    <s v="SPEAK TO WOMEN WHO ARE 25 - 45 YEARS OF AGE"/>
    <s v="-1"/>
    <s v="-1"/>
    <s v="-1"/>
    <s v="-1"/>
    <s v="-1"/>
    <s v="-1"/>
    <s v="-1"/>
    <s v="2023-10-17"/>
    <s v="11:47:27"/>
    <s v="-1"/>
    <s v="8"/>
    <s v="2023-10-17T11:47:29+05:30"/>
    <s v="-1"/>
    <s v="7"/>
    <s v="-1"/>
    <s v="Putul Das"/>
    <x v="1"/>
    <x v="12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OFFICER/EXECUTIVE JUNIOR"/>
    <s v="A2"/>
    <s v="-1"/>
    <s v="A"/>
    <s v="Electricity Connection"/>
    <s v="Ceiling Fan"/>
    <s v="LPG Stove"/>
    <s v="0"/>
    <s v="Colour TV"/>
    <s v="Refrigerator"/>
    <s v="0"/>
    <s v="0"/>
    <s v="0"/>
    <s v="0"/>
    <s v="0"/>
    <s v="-1"/>
    <s v="Yes"/>
    <s v="-1"/>
    <s v="6"/>
    <s v="-1"/>
    <s v="A3"/>
    <s v="-1"/>
    <s v="NCCS A"/>
    <s v="It's usually me who chooses the food products that we use in this household"/>
    <s v="-1"/>
    <s v="2023-10-17T11:55:22+05:30"/>
    <s v="-1"/>
    <s v="517"/>
    <s v="2023-10-17T11:55:2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7T11:59:02+05:30"/>
    <s v="-1"/>
    <s v="22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1:59:29+05:30"/>
    <s v="2023-10-17T11:59:29+05:30"/>
    <s v="-1"/>
    <s v="745"/>
    <s v="-1"/>
    <s v="2023-10-17T11:59:29+05:30"/>
    <s v="2023-10-17T11:59:29+05:30"/>
    <s v="2023-10-17T11:59:29+05:30"/>
    <s v="-1"/>
    <s v="1697524169"/>
    <s v="2023-10-17T11:59:29+05:30"/>
    <s v="WILLING TO PARTICIPATE"/>
    <s v="-1"/>
    <s v=""/>
    <s v="-1"/>
    <s v="SAFFOLA MASALA OATS - VEGGIE TWIST CURRENT (BJ6)"/>
    <s v="25"/>
    <s v="B.u.k dutta road"/>
    <s v="Baghajatin "/>
    <s v="700086"/>
    <s v="25"/>
    <s v="B.u.k dutta road"/>
    <s v="Baghajatin"/>
    <s v="700086"/>
    <s v="8101740135"/>
    <s v="-1"/>
    <s v="8101740135"/>
    <s v="-1"/>
    <s v="GRADUATE/ POST GRADUATE: GENERAL"/>
    <s v="-1"/>
    <s v="STUDENT"/>
    <s v=""/>
    <s v="4"/>
    <s v="1"/>
    <s v="0"/>
    <s v="0"/>
    <s v="0"/>
    <s v="2"/>
    <s v="1"/>
    <s v="0"/>
    <s v="0"/>
    <s v="0"/>
    <s v="0"/>
    <s v="1"/>
    <s v="YES"/>
    <s v="2023-10-17T12:03:59+05:30"/>
    <s v="-1"/>
    <s v="1697524439"/>
    <s v="-1"/>
    <s v="-1"/>
    <s v="-1"/>
    <s v="Screener Section 1"/>
    <s v="Screener Section 2"/>
    <s v="0"/>
    <s v="0"/>
    <s v="Main Section 3"/>
    <s v="0"/>
    <s v="Main Section 5"/>
    <s v="2023-10-17T12:03:59+05:30"/>
    <s v="2023-10-17T12:03:59+05:30"/>
    <s v="-1"/>
    <s v="270"/>
    <s v="-1"/>
    <s v="88.38749000000001"/>
    <s v="22.478616666666667"/>
    <s v="88d 23' 14.964&quot; , 22d 28' 43.02&quot;_x000a_null"/>
    <s v="-1"/>
    <s v="-1"/>
    <s v="101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3124"/>
    <n v="-1"/>
    <d v="2023-10-17T12:04:54"/>
    <s v="2234891047"/>
    <s v="Android_Subject"/>
    <m/>
    <d v="1899-12-30T00:17:22"/>
    <d v="2023-10-17T12:22:19"/>
    <m/>
    <d v="2023-10-17T20:17:21"/>
    <m/>
    <m/>
    <b v="1"/>
    <n v="306"/>
    <b v="0"/>
    <m/>
    <s v="22.55911"/>
    <s v="88.409006667"/>
    <s v="Approved"/>
    <n v="5.5"/>
    <m/>
    <m/>
    <m/>
    <d v="2023-10-17T12:04:54"/>
    <d v="2023-10-17T12:22:16"/>
    <s v="Samit Ghosh"/>
    <n v="-1"/>
    <s v="-1"/>
    <s v="-1"/>
    <s v="LIVE"/>
    <s v="-1"/>
    <s v=""/>
    <s v="411111115"/>
    <s v="Swapna Paul"/>
    <s v="-1"/>
    <s v="-1"/>
    <s v="1017"/>
    <s v="1204"/>
    <s v=""/>
    <s v="411111115-1017-1204"/>
    <s v="1"/>
    <s v="1"/>
    <s v="0"/>
    <s v="-1"/>
    <s v="-1"/>
    <s v="88.40928000000001"/>
    <s v="22.559141666666665"/>
    <s v="88d 24' 33.408&quot; , 22d 33' 32.91&quot;_x000a_null"/>
    <s v="96"/>
    <s v="-1"/>
    <s v="-1"/>
    <s v="0"/>
    <s v="100%"/>
    <s v="-1"/>
    <s v="CNST1"/>
    <s v="CS9C"/>
    <s v="-1"/>
    <s v="-1"/>
    <s v="-1"/>
    <s v="-1"/>
    <s v="-1"/>
    <s v="2023-10-17T12:05:14+05:30"/>
    <s v="-1"/>
    <s v="2023-10-17T12:05:14+05:30"/>
    <s v="SPEAK TO WOMEN WHO ARE 25 - 45 YEARS OF AGE"/>
    <s v="-1"/>
    <s v="-1"/>
    <s v="-1"/>
    <s v="-1"/>
    <s v="-1"/>
    <s v="-1"/>
    <s v="-1"/>
    <s v="2023-10-17"/>
    <s v="12:06:30"/>
    <s v="-1"/>
    <s v="8"/>
    <s v="2023-10-17T12:06:38+05:30"/>
    <s v="-1"/>
    <s v="7"/>
    <s v="-1"/>
    <s v="Tumpa Hazra"/>
    <x v="1"/>
    <x v="1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2"/>
    <s v="-1"/>
    <s v="NCCS A"/>
    <s v="It's usually me who chooses the food products that we use in this household"/>
    <s v="-1"/>
    <s v="2023-10-17T12:14:27+05:30"/>
    <s v="-1"/>
    <s v="553"/>
    <s v="2023-10-17T12:14:27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Top Ramen Noodles"/>
    <s v="0"/>
    <s v="0"/>
    <s v="0"/>
    <s v="0"/>
    <s v="0"/>
    <s v="0"/>
    <s v="Maggi Masala Noodles"/>
    <s v="2023-10-17T12:18:03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2:18:25+05:30"/>
    <s v="2023-10-17T12:18:25+05:30"/>
    <s v="-1"/>
    <s v="776"/>
    <s v="-1"/>
    <s v="2023-10-17T12:18:25+05:30"/>
    <s v="2023-10-17T12:18:25+05:30"/>
    <s v="2023-10-17T12:18:25+05:30"/>
    <s v="-1"/>
    <s v="1697525305"/>
    <s v="2023-10-17T12:18:25+05:30"/>
    <s v="WILLING TO PARTICIPATE"/>
    <s v="-1"/>
    <s v=""/>
    <s v="-1"/>
    <s v="SAFFOLA MASALA OATS - CLASSIC MASALA CURRENT (AF3)"/>
    <s v="10/6"/>
    <s v="Beleghata Main Road,"/>
    <s v="Beleghata"/>
    <s v="700010"/>
    <s v="10/6"/>
    <s v="Beleghata Main Road,"/>
    <s v="Beleghata"/>
    <s v="700010"/>
    <s v="7596815849"/>
    <s v="-1"/>
    <s v="7596815849"/>
    <s v="-1"/>
    <s v="GRADUATE/ POST GRADUATE: GENERAL"/>
    <s v="-1"/>
    <s v="HOUSEWIFE"/>
    <s v=""/>
    <s v="3"/>
    <s v="0"/>
    <s v="1"/>
    <s v="0"/>
    <s v="0"/>
    <s v="0"/>
    <s v="1"/>
    <s v="1"/>
    <s v="0"/>
    <s v="0"/>
    <s v="-1"/>
    <s v="-1"/>
    <s v="YES"/>
    <s v="2023-10-17T12:22:11+05:30"/>
    <s v="-1"/>
    <s v="1697525531"/>
    <s v="-1"/>
    <s v="-1"/>
    <s v="-1"/>
    <s v="Screener Section 1"/>
    <s v="Screener Section 2"/>
    <s v="0"/>
    <s v="0"/>
    <s v="Main Section 3"/>
    <s v="0"/>
    <s v="Main Section 5"/>
    <s v="2023-10-17T12:22:12+05:30"/>
    <s v="2023-10-17T12:22:12+05:30"/>
    <s v="-1"/>
    <s v="226"/>
    <s v="-1"/>
    <s v="88.40900666666667"/>
    <s v="22.55911"/>
    <s v="88d 24' 32.424&quot; , 22d 33' 32.796&quot;_x000a_null"/>
    <s v="-1"/>
    <s v="-1"/>
    <s v="100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3987"/>
    <n v="-1"/>
    <d v="2023-10-17T12:16:42"/>
    <s v="2234891045"/>
    <s v="Android_Subject"/>
    <m/>
    <d v="1899-12-30T00:19:04"/>
    <d v="2023-10-17T12:35:48"/>
    <m/>
    <d v="2023-10-18T10:07:54"/>
    <m/>
    <m/>
    <b v="1"/>
    <n v="306"/>
    <b v="0"/>
    <m/>
    <s v="22.479463333"/>
    <s v="88.387906667"/>
    <s v="Approved"/>
    <n v="5.5"/>
    <m/>
    <m/>
    <m/>
    <d v="2023-10-17T12:16:42"/>
    <d v="2023-10-17T12:35:46"/>
    <s v="Samit Ghosh"/>
    <n v="-1"/>
    <s v="-1"/>
    <s v="-1"/>
    <s v="LIVE"/>
    <s v="-1"/>
    <s v=""/>
    <s v="411111111"/>
    <s v="Ruby Raut"/>
    <s v="-1"/>
    <s v="-1"/>
    <s v="1017"/>
    <s v="1216"/>
    <s v=""/>
    <s v="411111111-1017-1216"/>
    <s v="1"/>
    <s v="1"/>
    <s v="0"/>
    <s v="-1"/>
    <s v="-1"/>
    <s v="88.38798833333334"/>
    <s v="22.47893"/>
    <s v="88d 23' 16.758&quot; , 22d 28' 44.148&quot;_x000a_null"/>
    <s v="96"/>
    <s v="-1"/>
    <s v="-1"/>
    <s v="0"/>
    <s v="100%"/>
    <s v="-1"/>
    <s v="CNST1"/>
    <s v="CS9C"/>
    <s v="-1"/>
    <s v="-1"/>
    <s v="-1"/>
    <s v="-1"/>
    <s v="-1"/>
    <s v="2023-10-17T12:17:15+05:30"/>
    <s v="-1"/>
    <s v="2023-10-17T12:17:15+05:30"/>
    <s v="SPEAK TO WOMEN WHO ARE 25 - 45 YEARS OF AGE"/>
    <s v="-1"/>
    <s v="-1"/>
    <s v="-1"/>
    <s v="-1"/>
    <s v="-1"/>
    <s v="-1"/>
    <s v="-1"/>
    <s v="2023-10-17"/>
    <s v="12:17:48"/>
    <s v="-1"/>
    <s v="8"/>
    <s v="2023-10-17T12:17:51+05:30"/>
    <s v="-1"/>
    <s v="7"/>
    <s v="-1"/>
    <s v="Rita Jana"/>
    <x v="1"/>
    <x v="1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2:24:55+05:30"/>
    <s v="-1"/>
    <s v="460"/>
    <s v="2023-10-17T12:24:55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Top Ramen Cup Noodles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2:29:15+05:30"/>
    <s v="-1"/>
    <s v="26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7T12:29:32+05:30"/>
    <s v="2023-10-17T12:29:51+05:30"/>
    <s v="-1"/>
    <s v="737"/>
    <s v="-1"/>
    <s v="2023-10-17T12:29:32+05:30"/>
    <s v="2023-10-17T12:29:51+05:30"/>
    <s v="2023-10-17T12:29:51+05:30"/>
    <s v="-1"/>
    <s v="1697525991"/>
    <s v="2023-10-17T12:29:51+05:30"/>
    <s v="WILLING TO PARTICIPATE"/>
    <s v="-1"/>
    <s v=""/>
    <s v="-1"/>
    <s v="SAFFOLA MASALA OATS - VEGGIE TWIST CURRENT (BJ6)"/>
    <s v="25/1"/>
    <s v="B.U.K dutta road"/>
    <s v="Baghajatin "/>
    <s v="700086"/>
    <s v="25/1"/>
    <s v="B.U.K dutta road"/>
    <s v="Baghajatin"/>
    <s v="700086"/>
    <s v="9007452258"/>
    <s v="-1"/>
    <s v="9007452258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17T12:34:13+05:30"/>
    <s v="-1"/>
    <s v="1697526253"/>
    <s v="-1"/>
    <s v="-1"/>
    <s v="-1"/>
    <s v="Screener Section 1"/>
    <s v="Screener Section 2"/>
    <s v="0"/>
    <s v="0"/>
    <s v="Main Section 3"/>
    <s v="0"/>
    <s v="Main Section 5"/>
    <s v="2023-10-17T12:34:13+05:30"/>
    <s v="2023-10-17T12:34:13+05:30"/>
    <s v="-1"/>
    <s v="281"/>
    <s v="-1"/>
    <s v="88.38790666666667"/>
    <s v="22.479463333333335"/>
    <s v="88d 23' 16.464&quot; , 22d 28' 46.068&quot;_x000a_null"/>
    <s v="-1"/>
    <s v="-1"/>
    <s v="101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138"/>
    <n v="-1"/>
    <d v="2023-10-17T12:23:46"/>
    <s v="2234891034"/>
    <s v="Android_Subject"/>
    <m/>
    <s v="3.02:10:34"/>
    <d v="2023-10-17T12:39:07"/>
    <m/>
    <d v="2023-10-17T13:17:01"/>
    <m/>
    <m/>
    <b v="1"/>
    <n v="306"/>
    <b v="0"/>
    <m/>
    <s v="26.84978"/>
    <s v="80.923921667"/>
    <s v="Approved"/>
    <n v="5.5"/>
    <m/>
    <m/>
    <m/>
    <d v="2023-10-17T12:23:46"/>
    <d v="2023-10-17T12:39:01"/>
    <s v="Anshu Srivastava"/>
    <n v="-1"/>
    <s v="-1"/>
    <s v="-1"/>
    <s v="LIVE"/>
    <s v="For QC"/>
    <s v=""/>
    <s v="311111111"/>
    <s v="Afreen"/>
    <s v="-1"/>
    <s v="-1"/>
    <s v="1017"/>
    <s v="1223"/>
    <s v=""/>
    <s v="311111111-1017-1223"/>
    <s v="1"/>
    <s v="1"/>
    <s v="0"/>
    <s v="-1"/>
    <s v="-1"/>
    <s v="80.92408833333334"/>
    <s v="26.849908333333328"/>
    <s v="80d 55' 26.718&quot; , 26d 50' 59.67&quot;_x000a_null"/>
    <s v="96"/>
    <s v="-1"/>
    <s v="-1"/>
    <s v="0"/>
    <s v="100%"/>
    <s v="-1"/>
    <s v="CNST3"/>
    <s v="CS10"/>
    <s v="-1"/>
    <s v="-1"/>
    <s v="-1"/>
    <s v="-1"/>
    <s v="-1"/>
    <s v="2023-10-17T12:24:13+05:30"/>
    <s v="-1"/>
    <s v="2023-10-17T12:24:13+05:30"/>
    <s v="SPEAK TO WOMEN WHO ARE 25 - 45 YEARS OF AGE"/>
    <s v="-1"/>
    <s v="-1"/>
    <s v="-1"/>
    <s v="-1"/>
    <s v="-1"/>
    <s v="-1"/>
    <s v="-1"/>
    <s v="2023-10-17"/>
    <s v="12:24:16"/>
    <s v="-1"/>
    <s v="8"/>
    <s v="2023-10-17T12:24:17+05:30"/>
    <s v="-1"/>
    <s v="7"/>
    <s v="-1"/>
    <s v="Sabana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7T12:29:30+05:30"/>
    <s v="-1"/>
    <s v="317"/>
    <s v="2023-10-17T12:29:3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2:32:48+05:30"/>
    <s v="-1"/>
    <s v="19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2:33:09+05:30"/>
    <s v="2023-10-17T12:33:09+05:30"/>
    <s v="-1"/>
    <s v="537"/>
    <s v="-1"/>
    <s v="2023-10-17T12:33:09+05:30"/>
    <s v="2023-10-17T12:33:09+05:30"/>
    <s v="2023-10-17T12:33:09+05:30"/>
    <s v="-1"/>
    <s v="1697526189"/>
    <s v="2023-10-17T12:33:09+05:30"/>
    <s v="WILLING TO PARTICIPATE"/>
    <s v="-1"/>
    <s v=""/>
    <s v="-1"/>
    <s v="SAFFOLA MASALA OATS - VEGGIE TWIST CURRENT (BJ6)"/>
    <s v="135/80"/>
    <s v="Mahila College Wali Gali Kaccha Hata Mohalla"/>
    <s v="Amina Bad Kaccha Hata Mohalla"/>
    <s v="226018"/>
    <s v="135/80"/>
    <s v="Mahila College Wali Gali Kaccha Hata Mohalla"/>
    <s v="Amina Bad Kaccha Hata Mohalla"/>
    <s v="226018"/>
    <s v="8601322932"/>
    <s v="-1"/>
    <s v="8601322932"/>
    <s v="-1"/>
    <s v="SCHOOL-5 TO 9 YEARS"/>
    <s v="-1"/>
    <s v="HOUSEWIFE"/>
    <s v=""/>
    <s v="9 or More"/>
    <s v="2"/>
    <s v="2"/>
    <s v="2"/>
    <s v="2"/>
    <s v="2"/>
    <s v="0"/>
    <s v="0"/>
    <s v="0"/>
    <s v="0"/>
    <s v="1"/>
    <s v="1"/>
    <s v="YES"/>
    <s v="2023-10-17T12:38:59+05:30"/>
    <s v="-1"/>
    <s v="1697526539"/>
    <s v="-1"/>
    <s v="-1"/>
    <s v="-1"/>
    <s v="Screener Section 1"/>
    <s v="Screener Section 2"/>
    <s v="0"/>
    <s v="0"/>
    <s v="Main Section 3"/>
    <s v="0"/>
    <s v="Main Section 5"/>
    <s v="2023-10-17T12:38:59+05:30"/>
    <s v="2023-10-17T12:38:59+05:30"/>
    <s v="-1"/>
    <s v="340"/>
    <s v="-1"/>
    <s v="80.92392166666667"/>
    <s v="26.849780000000003"/>
    <s v="80d 55' 26.118&quot; , 26d 50' 59.208&quot;_x000a_null"/>
    <s v="-1"/>
    <s v="-1"/>
    <s v="877"/>
    <s v="-1"/>
    <s v="2023-10-18"/>
    <s v="-1"/>
    <s v="-1"/>
    <s v="SAFFOLA MASALA OATS - VEGGIE TWIST CURRENT (BJ6)"/>
    <s v="2023-10-25"/>
    <s v="10:44:0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AGE1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376"/>
    <n v="-1"/>
    <d v="2023-10-17T12:29:32"/>
    <s v="2234891034"/>
    <s v="Android_Subject"/>
    <m/>
    <s v="2.00:27:35"/>
    <d v="2023-10-17T12:43:26"/>
    <m/>
    <d v="2023-10-18T12:55:01"/>
    <m/>
    <m/>
    <b v="1"/>
    <n v="306"/>
    <b v="0"/>
    <m/>
    <s v="26.896108333"/>
    <s v="80.924938333"/>
    <s v="Approved"/>
    <n v="5.5"/>
    <m/>
    <m/>
    <m/>
    <d v="2023-10-17T12:29:32"/>
    <d v="2023-10-17T12:43:24"/>
    <s v="Anshu Srivastava"/>
    <n v="-1"/>
    <s v="-1"/>
    <s v="-1"/>
    <s v="LIVE"/>
    <s v="For QC"/>
    <s v=""/>
    <s v="311111113"/>
    <s v="Shalini Shrivastav"/>
    <s v="-1"/>
    <s v="-1"/>
    <s v="1017"/>
    <s v="1229"/>
    <s v=""/>
    <s v="311111113-1017-1229"/>
    <s v="1"/>
    <s v="1"/>
    <s v="0"/>
    <s v="-1"/>
    <s v="-1"/>
    <s v="80.92493833333333"/>
    <s v="26.896108333333338"/>
    <s v="80d 55' 29.778&quot; , 26d 53' 45.99&quot;_x000a_null"/>
    <s v="96"/>
    <s v="-1"/>
    <s v="-1"/>
    <s v="0"/>
    <s v="100%"/>
    <s v="-1"/>
    <s v="CNST3"/>
    <s v="CS10"/>
    <s v="-1"/>
    <s v="-1"/>
    <s v="-1"/>
    <s v="-1"/>
    <s v="-1"/>
    <s v="2023-10-17T12:29:54+05:30"/>
    <s v="-1"/>
    <s v="2023-10-17T12:29:54+05:30"/>
    <s v="SPEAK TO WOMEN WHO ARE 25 - 45 YEARS OF AGE"/>
    <s v="-1"/>
    <s v="-1"/>
    <s v="-1"/>
    <s v="-1"/>
    <s v="-1"/>
    <s v="-1"/>
    <s v="-1"/>
    <s v="2023-10-17"/>
    <s v="12:29:59"/>
    <s v="-1"/>
    <s v="8"/>
    <s v="2023-10-17T12:30:00+05:30"/>
    <s v="-1"/>
    <s v="7"/>
    <s v="-1"/>
    <s v="Sandhya kanujiya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2:34:25+05:30"/>
    <s v="-1"/>
    <s v="271"/>
    <s v="2023-10-17T12:34:2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2:38:48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2:39:17+05:30"/>
    <s v="2023-10-17T12:39:22+05:30"/>
    <s v="-1"/>
    <s v="564"/>
    <s v="-1"/>
    <s v="2023-10-17T12:39:17+05:30"/>
    <s v="2023-10-17T12:39:22+05:30"/>
    <s v="2023-10-17T12:39:22+05:30"/>
    <s v="-1"/>
    <s v="1697526562"/>
    <s v="2023-10-17T12:39:22+05:30"/>
    <s v="WILLING TO PARTICIPATE"/>
    <s v="-1"/>
    <s v=""/>
    <s v="-1"/>
    <s v="SAFFOLA MASALA OATS - CLASSIC MASALA CURRENT (AF3)"/>
    <s v="Faijullganj"/>
    <s v="Near by sitaram mandir "/>
    <s v="Faijullaganj"/>
    <s v="226020"/>
    <s v="Faijullganj"/>
    <s v="Near by sitaram mandir"/>
    <s v="Faijullaganj"/>
    <s v="226020"/>
    <s v="7460896020"/>
    <s v="-1"/>
    <s v="7460896020"/>
    <s v="-1"/>
    <s v="SCHOOL-5 TO 9 YEARS"/>
    <s v="-1"/>
    <s v="HOUSEWIFE"/>
    <s v=""/>
    <s v="6"/>
    <s v="0"/>
    <s v="1"/>
    <s v="0"/>
    <s v="1"/>
    <s v="2"/>
    <s v="1"/>
    <s v="1"/>
    <s v="0"/>
    <s v="0"/>
    <s v="-1"/>
    <s v="-1"/>
    <s v="YES"/>
    <s v="2023-10-17T12:43:04+05:30"/>
    <s v="-1"/>
    <s v="1697526784"/>
    <s v="-1"/>
    <s v="-1"/>
    <s v="-1"/>
    <s v="Screener Section 1"/>
    <s v="Screener Section 2"/>
    <s v="0"/>
    <s v="0"/>
    <s v="Main Section 3"/>
    <s v="0"/>
    <s v="Main Section 5"/>
    <s v="2023-10-17T12:43:04+05:30"/>
    <s v="2023-10-17T12:43:04+05:30"/>
    <s v="-1"/>
    <s v="227"/>
    <s v="-1"/>
    <s v="80.92493833333333"/>
    <s v="26.896108333333338"/>
    <s v="80d 55' 29.778&quot; , 26d 53' 45.99&quot;_x000a_null"/>
    <s v="-1"/>
    <s v="-1"/>
    <s v="791"/>
    <s v="-1"/>
    <s v="2023-10-18"/>
    <s v="-1"/>
    <s v="-1"/>
    <s v="SAFFOLA MASALA OATS - CLASSIC MASALA CURRENT (AF3)"/>
    <s v="2023-10-25"/>
    <s v="21:44:23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449"/>
    <n v="-1"/>
    <d v="2023-10-16T10:57:39"/>
    <s v="2234891023"/>
    <s v="Android_Subject"/>
    <m/>
    <s v="7.02:55:45"/>
    <d v="2023-10-17T12:45:15"/>
    <m/>
    <d v="2023-10-17T13:18:20"/>
    <m/>
    <m/>
    <b v="1"/>
    <n v="306"/>
    <b v="0"/>
    <m/>
    <s v="19.09058604"/>
    <s v="72.88685805"/>
    <s v="Approved"/>
    <n v="5.5"/>
    <m/>
    <m/>
    <m/>
    <d v="2023-10-16T10:57:39"/>
    <d v="2023-10-16T11:11:56"/>
    <s v="Sarvesh Mishra"/>
    <n v="-1"/>
    <s v="-1"/>
    <s v="-1"/>
    <s v="LIVE"/>
    <s v="For QC"/>
    <s v=""/>
    <s v="211111116"/>
    <s v="MORE"/>
    <s v="-1"/>
    <s v="-1"/>
    <s v="1016"/>
    <s v="1057"/>
    <s v=""/>
    <s v="211111116-1016-1057"/>
    <s v="1"/>
    <s v="1"/>
    <s v="0"/>
    <s v="-1"/>
    <s v="-1"/>
    <s v="72.88696307"/>
    <s v="19.09061186"/>
    <s v="72d 53' 13.067&quot; , 19d 5' 26.203&quot;_x000a_null"/>
    <s v="96"/>
    <s v="-1"/>
    <s v="-1"/>
    <s v="0"/>
    <s v="100%"/>
    <s v="-1"/>
    <s v="CNST3"/>
    <s v="CS10"/>
    <s v="-1"/>
    <s v="-1"/>
    <s v="-1"/>
    <s v="-1"/>
    <s v="-1"/>
    <s v="2023-10-16T10:58:15+05:30"/>
    <s v="-1"/>
    <s v="2023-10-16T10:58:15+05:30"/>
    <s v="SPEAK TO WOMEN WHO ARE 25 - 45 YEARS OF AGE"/>
    <s v="-1"/>
    <s v="-1"/>
    <s v="-1"/>
    <s v="-1"/>
    <s v="-1"/>
    <s v="-1"/>
    <s v="-1"/>
    <s v="2023-10-16"/>
    <s v="10:58:19"/>
    <s v="-1"/>
    <s v="8"/>
    <s v="2023-10-16T10:58:20+05:30"/>
    <s v="-1"/>
    <s v="6"/>
    <s v="-1"/>
    <s v="DEVYANI KADAM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6T11:02:20+05:30"/>
    <s v="-1"/>
    <s v="245"/>
    <s v="2023-10-16T11:02:20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Futurelife Oats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Top Ramen Noodles"/>
    <s v="Top Ramen Cup Noodles"/>
    <s v="0"/>
    <s v="0"/>
    <s v="0"/>
    <s v="0"/>
    <s v="0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Masala Noodles"/>
    <s v="2023-10-16T11:06:27+05:30"/>
    <s v="-1"/>
    <s v="2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1:06:43+05:30"/>
    <s v="2023-10-16T11:06:43+05:30"/>
    <s v="-1"/>
    <s v="508"/>
    <s v="-1"/>
    <s v="2023-10-16T11:06:43+05:30"/>
    <s v="2023-10-16T11:06:43+05:30"/>
    <s v="2023-10-16T11:06:43+05:30"/>
    <s v="-1"/>
    <s v="1697434603"/>
    <s v="2023-10-16T11:06:43+05:30"/>
    <s v="WILLING TO PARTICIPATE"/>
    <s v="-1"/>
    <s v=""/>
    <s v="-1"/>
    <s v="SAFFOLA MASALA OATS - VEGGIE TWIST TEST (LK2)"/>
    <s v="GHATE CHAWL NO 3/14 NEAR GANESH MAIDAN"/>
    <s v="KAJUPADA PIPE LINE"/>
    <s v="SAKINAKA "/>
    <s v="400072"/>
    <s v="GHATE CHAWL NO 3/14 NEAR GANESH MAIDAN"/>
    <s v="KAJUPADA PIPE LINE"/>
    <s v="SAKINAKA"/>
    <s v="400072"/>
    <s v="9664375150"/>
    <s v="-1"/>
    <s v="9664375150"/>
    <s v="-1"/>
    <s v="GRADUATE/ POST GRADUATE: GENERAL"/>
    <s v="-1"/>
    <s v="HOUSEWIFE"/>
    <s v=""/>
    <s v="6"/>
    <s v="1"/>
    <s v="1"/>
    <s v="0"/>
    <s v="0"/>
    <s v="1"/>
    <s v="1"/>
    <s v="0"/>
    <s v="1"/>
    <s v="1"/>
    <s v="1"/>
    <s v="0"/>
    <s v="YES"/>
    <s v="2023-10-16T11:11:54+05:30"/>
    <s v="-1"/>
    <s v="1697434914"/>
    <s v="-1"/>
    <s v="-1"/>
    <s v="-1"/>
    <s v="Screener Section 1"/>
    <s v="Screener Section 2"/>
    <s v="0"/>
    <s v="0"/>
    <s v="Main Section 3"/>
    <s v="0"/>
    <s v="Main Section 5"/>
    <s v="2023-10-16T11:11:54+05:30"/>
    <s v="2023-10-16T11:11:54+05:30"/>
    <s v="-1"/>
    <s v="311"/>
    <s v="-1"/>
    <s v="72.88685805"/>
    <s v="19.09058604"/>
    <s v="72d 53' 12.689&quot; , 19d 5' 26.11&quot;_x000a_null"/>
    <s v="-1"/>
    <s v="-1"/>
    <s v="819"/>
    <s v="-1"/>
    <s v="2023-10-20"/>
    <s v="-1"/>
    <s v="-1"/>
    <s v="SAFFOLA MASALA OATS - VEGGIE TWIST TEST (LK2)"/>
    <s v="2023-10-29"/>
    <s v="15:41:45"/>
    <x v="1"/>
    <x v="1"/>
    <x v="1"/>
    <s v="Vendor Team"/>
    <s v="sunil"/>
    <s v="Sup:-2"/>
    <s v="-1"/>
    <s v="2023-10-16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506"/>
    <n v="-1"/>
    <d v="2023-10-17T12:29:13"/>
    <s v="2234891047"/>
    <s v="Android_Subject"/>
    <m/>
    <d v="1899-12-30T00:17:27"/>
    <d v="2023-10-17T12:46:43"/>
    <m/>
    <d v="2023-10-17T20:23:10"/>
    <m/>
    <m/>
    <b v="1"/>
    <n v="306"/>
    <b v="0"/>
    <m/>
    <m/>
    <m/>
    <s v="Approved"/>
    <n v="5.5"/>
    <m/>
    <m/>
    <m/>
    <d v="2023-10-17T12:29:13"/>
    <d v="2023-10-17T12:46:40"/>
    <s v="Samit Ghosh"/>
    <n v="-1"/>
    <s v="-1"/>
    <s v="-1"/>
    <s v="LIVE"/>
    <s v="-1"/>
    <s v=""/>
    <s v="411111115"/>
    <s v="Swapna Paul"/>
    <s v="-1"/>
    <s v="-1"/>
    <s v="1017"/>
    <s v="1229"/>
    <s v=""/>
    <s v="411111115-1017-1229"/>
    <s v="1"/>
    <s v="1"/>
    <s v="0"/>
    <s v="-1"/>
    <s v="-1"/>
    <s v="88.40940166666665"/>
    <s v="22.55880666666667"/>
    <s v="88d 24' 33.846&quot; , 22d 33' 31.704&quot;_x000a_null"/>
    <s v="96"/>
    <s v="-1"/>
    <s v="-1"/>
    <s v="0"/>
    <s v="100%"/>
    <s v="-1"/>
    <s v="CNST1"/>
    <s v="CS9C"/>
    <s v="-1"/>
    <s v="-1"/>
    <s v="-1"/>
    <s v="-1"/>
    <s v="-1"/>
    <s v="2023-10-17T12:29:40+05:30"/>
    <s v="-1"/>
    <s v="2023-10-17T12:29:40+05:30"/>
    <s v="SPEAK TO WOMEN WHO ARE 25 - 45 YEARS OF AGE"/>
    <s v="-1"/>
    <s v="-1"/>
    <s v="-1"/>
    <s v="-1"/>
    <s v="-1"/>
    <s v="-1"/>
    <s v="-1"/>
    <s v="2023-10-17"/>
    <s v="12:30:40"/>
    <s v="-1"/>
    <s v="8"/>
    <s v="2023-10-17T12:30:57+05:30"/>
    <s v="-1"/>
    <s v="7"/>
    <s v="-1"/>
    <s v="Rina Biswas"/>
    <x v="1"/>
    <x v="1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2:37:30+05:30"/>
    <s v="-1"/>
    <s v="470"/>
    <s v="2023-10-17T12:37:30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Maggi Masala Noodles"/>
    <s v="2023-10-17T12:41:53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2:42:07+05:30"/>
    <s v="2023-10-17T12:42:07+05:30"/>
    <s v="-1"/>
    <s v="747"/>
    <s v="-1"/>
    <s v="2023-10-17T12:42:07+05:30"/>
    <s v="2023-10-17T12:42:07+05:30"/>
    <s v="2023-10-17T12:42:07+05:30"/>
    <s v="-1"/>
    <s v="1697526727"/>
    <s v="2023-10-17T12:42:07+05:30"/>
    <s v="WILLING TO PARTICIPATE"/>
    <s v="-1"/>
    <s v=""/>
    <s v="-1"/>
    <s v="SAFFOLA MASALA OATS - CLASSIC MASALA TEST (NP9)"/>
    <s v="11/6 New C I T Bilding"/>
    <s v="Beleghata MainRoad"/>
    <s v="Beleghata"/>
    <s v="700010"/>
    <s v="11/6 New C I T Bilding"/>
    <s v="Beleghata MainRoad"/>
    <s v="Beleghata"/>
    <s v="700010"/>
    <s v="9830196604"/>
    <s v="-1"/>
    <s v="9830196604"/>
    <s v="-1"/>
    <s v="SSC/ HSC"/>
    <s v="-1"/>
    <s v="HOUSEWIFE"/>
    <s v=""/>
    <s v="5"/>
    <s v="0"/>
    <s v="0"/>
    <s v="2"/>
    <s v="0"/>
    <s v="0"/>
    <s v="1"/>
    <s v="1"/>
    <s v="0"/>
    <s v="1"/>
    <s v="-1"/>
    <s v="-1"/>
    <s v="YES"/>
    <s v="2023-10-17T12:46:27+05:30"/>
    <s v="-1"/>
    <s v="1697526987"/>
    <s v="-1"/>
    <s v="-1"/>
    <s v="-1"/>
    <s v="Screener Section 1"/>
    <s v="Screener Section 2"/>
    <s v="0"/>
    <s v="0"/>
    <s v="Main Section 3"/>
    <s v="0"/>
    <s v="Main Section 5"/>
    <s v="2023-10-17T12:46:27+05:30"/>
    <s v="2023-10-17T12:46:27+05:30"/>
    <s v="-1"/>
    <s v="260"/>
    <s v="-1"/>
    <s v="NaN"/>
    <s v="NaN"/>
    <s v="-1"/>
    <s v="-1"/>
    <s v="-1"/>
    <s v="100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072"/>
    <n v="-1"/>
    <d v="2023-10-17T12:43:52"/>
    <s v="2234891034"/>
    <s v="Android_Subject"/>
    <m/>
    <s v="3.01:51:43"/>
    <d v="2023-10-17T12:58:17"/>
    <m/>
    <d v="2023-10-18T12:48:42"/>
    <m/>
    <m/>
    <b v="1"/>
    <n v="306"/>
    <b v="0"/>
    <m/>
    <s v="26.849798333"/>
    <s v="80.924296667"/>
    <s v="Approved"/>
    <n v="5.5"/>
    <m/>
    <m/>
    <m/>
    <d v="2023-10-17T12:43:52"/>
    <d v="2023-10-17T12:58:13"/>
    <s v="Anshu Srivastava"/>
    <n v="-1"/>
    <s v="-1"/>
    <s v="-1"/>
    <s v="LIVE"/>
    <s v="For QC"/>
    <s v=""/>
    <s v="311111111"/>
    <s v="Afreen"/>
    <s v="-1"/>
    <s v="-1"/>
    <s v="1017"/>
    <s v="1243"/>
    <s v=""/>
    <s v="311111111-1017-1243"/>
    <s v="1"/>
    <s v="1"/>
    <s v="0"/>
    <s v="-1"/>
    <s v="-1"/>
    <s v="80.92428"/>
    <s v="26.84987833333333"/>
    <s v="80d 55' 27.408&quot; , 26d 50' 59.562&quot;_x000a_null"/>
    <s v="96"/>
    <s v="-1"/>
    <s v="-1"/>
    <s v="0"/>
    <s v="100%"/>
    <s v="-1"/>
    <s v="CNST3"/>
    <s v="CS10"/>
    <s v="-1"/>
    <s v="-1"/>
    <s v="-1"/>
    <s v="-1"/>
    <s v="-1"/>
    <s v="2023-10-17T12:44:03+05:30"/>
    <s v="-1"/>
    <s v="2023-10-17T12:44:03+05:30"/>
    <s v="SPEAK TO WOMEN WHO ARE 25 - 45 YEARS OF AGE"/>
    <s v="-1"/>
    <s v="-1"/>
    <s v="-1"/>
    <s v="-1"/>
    <s v="-1"/>
    <s v="-1"/>
    <s v="-1"/>
    <s v="2023-10-17"/>
    <s v="12:44:06"/>
    <s v="-1"/>
    <s v="8"/>
    <s v="2023-10-17T12:44:07+05:30"/>
    <s v="-1"/>
    <s v="7"/>
    <s v="-1"/>
    <s v="Irfana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2:50:30+05:30"/>
    <s v="-1"/>
    <s v="387"/>
    <s v="2023-10-17T12:50:30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2:53:51+05:30"/>
    <s v="-1"/>
    <s v="20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2:53:59+05:30"/>
    <s v="2023-10-17T12:53:59+05:30"/>
    <s v="-1"/>
    <s v="596"/>
    <s v="-1"/>
    <s v="2023-10-17T12:53:59+05:30"/>
    <s v="2023-10-17T12:53:59+05:30"/>
    <s v="2023-10-17T12:53:59+05:30"/>
    <s v="-1"/>
    <s v="1697527439"/>
    <s v="2023-10-17T12:53:59+05:30"/>
    <s v="WILLING TO PARTICIPATE"/>
    <s v="-1"/>
    <s v=""/>
    <s v="-1"/>
    <s v="SAFFOLA MASALA OATS - VEGGIE TWIST TEST (LK2)"/>
    <s v="165/79"/>
    <s v="Mahila College Wali Gali Katchan Mohalla"/>
    <s v="Aminabad Katcha Hata Mohalla"/>
    <s v="206018"/>
    <s v="165/79"/>
    <s v="Mahila College Wali Gali Katchan Mohalla"/>
    <s v="Aminabad Katcha Hata Mohalla"/>
    <s v="206018"/>
    <s v="9336611391"/>
    <s v="-1"/>
    <s v="9336611391"/>
    <s v="-1"/>
    <s v="SSC/ HSC"/>
    <s v="-1"/>
    <s v="HOUSEWIFE"/>
    <s v=""/>
    <s v="2"/>
    <s v="0"/>
    <s v="0"/>
    <s v="0"/>
    <s v="0"/>
    <s v="0"/>
    <s v="1"/>
    <s v="1"/>
    <s v="0"/>
    <s v="0"/>
    <s v="-1"/>
    <s v="-1"/>
    <s v="YES"/>
    <s v="2023-10-17T12:58:11+05:30"/>
    <s v="-1"/>
    <s v="1697527691"/>
    <s v="-1"/>
    <s v="-1"/>
    <s v="-1"/>
    <s v="Screener Section 1"/>
    <s v="Screener Section 2"/>
    <s v="0"/>
    <s v="0"/>
    <s v="Main Section 3"/>
    <s v="0"/>
    <s v="Main Section 5"/>
    <s v="2023-10-17T12:58:11+05:30"/>
    <s v="2023-10-17T12:58:11+05:30"/>
    <s v="-1"/>
    <s v="253"/>
    <s v="-1"/>
    <s v="80.92429666666666"/>
    <s v="26.849798333333336"/>
    <s v="80d 55' 27.468&quot; , 26d 50' 59.274&quot;_x000a_null"/>
    <s v="-1"/>
    <s v="-1"/>
    <s v="849"/>
    <s v="-1"/>
    <s v="2023-10-18"/>
    <s v="-1"/>
    <s v="-1"/>
    <s v="SAFFOLA MASALA OATS - VEGGIE TWIST TEST (LK2)"/>
    <s v="2023-10-25"/>
    <s v="22:44:4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280"/>
    <n v="-1"/>
    <d v="2023-10-17T12:42:12"/>
    <s v="2234891045"/>
    <s v="Android_Subject"/>
    <m/>
    <d v="1899-12-30T00:20:35"/>
    <d v="2023-10-17T13:02:48"/>
    <m/>
    <d v="2023-10-18T10:07:54"/>
    <m/>
    <m/>
    <b v="1"/>
    <n v="306"/>
    <b v="0"/>
    <m/>
    <s v="22.478988333"/>
    <s v="88.38867"/>
    <s v="Approved"/>
    <n v="5.5"/>
    <m/>
    <m/>
    <m/>
    <d v="2023-10-17T12:42:12"/>
    <d v="2023-10-17T13:02:47"/>
    <s v="Samit Ghosh"/>
    <n v="-1"/>
    <s v="-1"/>
    <s v="-1"/>
    <s v="LIVE"/>
    <s v="-1"/>
    <s v=""/>
    <s v="411111111"/>
    <s v="Ruby Raut"/>
    <s v="-1"/>
    <s v="-1"/>
    <s v="1017"/>
    <s v="1242"/>
    <s v=""/>
    <s v="411111111-1017-124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2:42:28+05:30"/>
    <s v="-1"/>
    <s v="2023-10-17T12:42:28+05:30"/>
    <s v="SPEAK TO WOMEN WHO ARE 25 - 45 YEARS OF AGE"/>
    <s v="-1"/>
    <s v="-1"/>
    <s v="-1"/>
    <s v="-1"/>
    <s v="-1"/>
    <s v="-1"/>
    <s v="-1"/>
    <s v="2023-10-17"/>
    <s v="12:43:30"/>
    <s v="-1"/>
    <s v="8"/>
    <s v="2023-10-17T12:43:31+05:30"/>
    <s v="-1"/>
    <s v="7"/>
    <s v="-1"/>
    <s v="Rinky Das"/>
    <x v="1"/>
    <x v="1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2:51:05+05:30"/>
    <s v="-1"/>
    <s v="517"/>
    <s v="2023-10-17T12:51:05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2:55:55+05:30"/>
    <s v="-1"/>
    <s v="29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2:56:31+05:30"/>
    <s v="2023-10-17T12:56:31+05:30"/>
    <s v="-1"/>
    <s v="843"/>
    <s v="-1"/>
    <s v="2023-10-17T12:56:31+05:30"/>
    <s v="2023-10-17T12:56:31+05:30"/>
    <s v="2023-10-17T12:56:31+05:30"/>
    <s v="-1"/>
    <s v="1697527591"/>
    <s v="2023-10-17T12:56:31+05:30"/>
    <s v="WILLING TO PARTICIPATE"/>
    <s v="-1"/>
    <s v=""/>
    <s v="-1"/>
    <s v="SAFFOLA MASALA OATS - CLASSIC MASALA CURRENT (AF3)"/>
    <s v="A62"/>
    <s v="Rabindra pally"/>
    <s v="Baghajatin"/>
    <s v="700086"/>
    <s v="A62"/>
    <s v="Rabindra pally"/>
    <s v="Baghajatin"/>
    <s v="700086"/>
    <s v="8276991256"/>
    <s v="-1"/>
    <s v="8276991256"/>
    <s v="-1"/>
    <s v="GRADUATE/ POST GRADUATE: GENERAL"/>
    <s v="-1"/>
    <s v="HOUSEWIFE"/>
    <s v=""/>
    <s v="3"/>
    <s v="1"/>
    <s v="0"/>
    <s v="0"/>
    <s v="0"/>
    <s v="1"/>
    <s v="1"/>
    <s v="0"/>
    <s v="0"/>
    <s v="0"/>
    <s v="0"/>
    <s v="1"/>
    <s v="YES"/>
    <s v="2023-10-17T13:00:53+05:30"/>
    <s v="-1"/>
    <s v="1697527853"/>
    <s v="-1"/>
    <s v="-1"/>
    <s v="-1"/>
    <s v="Screener Section 1"/>
    <s v="Screener Section 2"/>
    <s v="0"/>
    <s v="0"/>
    <s v="Main Section 3"/>
    <s v="0"/>
    <s v="Main Section 5"/>
    <s v="2023-10-17T13:00:53+05:30"/>
    <s v="2023-10-17T13:00:53+05:30"/>
    <s v="-1"/>
    <s v="262"/>
    <s v="-1"/>
    <s v="88.38867"/>
    <s v="22.478988333333337"/>
    <s v="88d 23' 19.212&quot; , 22d 28' 44.358&quot;_x000a_null"/>
    <s v="-1"/>
    <s v="-1"/>
    <s v="110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867"/>
    <n v="-1"/>
    <d v="2023-10-17T12:56:55"/>
    <s v="2234891014"/>
    <s v="Android_Subject"/>
    <m/>
    <s v="7.00:30:28"/>
    <d v="2023-10-17T13:14:59"/>
    <m/>
    <d v="2023-10-19T22:20:57"/>
    <m/>
    <m/>
    <b v="1"/>
    <n v="306"/>
    <b v="0"/>
    <m/>
    <s v="28.628846667"/>
    <s v="77.280491667"/>
    <s v="Approved"/>
    <n v="5.5"/>
    <m/>
    <m/>
    <m/>
    <d v="2023-10-17T12:56:55"/>
    <d v="2023-10-17T13:14:46"/>
    <s v="Inder Jha"/>
    <n v="-1"/>
    <s v="-1"/>
    <s v="-1"/>
    <s v="LIVE"/>
    <s v="For Placement"/>
    <s v=""/>
    <s v="111111119"/>
    <s v="Rakesh Kumar Gupta "/>
    <s v="-1"/>
    <s v="-1"/>
    <s v="1017"/>
    <s v="1256"/>
    <s v=""/>
    <s v="111111119-1017-1256"/>
    <s v="1"/>
    <s v="1"/>
    <s v="0"/>
    <s v="-1"/>
    <s v="-1"/>
    <s v="77.28070833333332"/>
    <s v="28.628793333333338"/>
    <s v="77d 16' 50.55&quot; , 28d 37' 43.656&quot;_x000a_null"/>
    <s v="96"/>
    <s v="-1"/>
    <s v="-1"/>
    <s v="0"/>
    <s v="100%"/>
    <s v="-1"/>
    <s v="CNST3"/>
    <s v="CS10"/>
    <s v="-1"/>
    <s v="-1"/>
    <s v="-1"/>
    <s v="-1"/>
    <s v="-1"/>
    <s v="2023-10-17T12:57:13+05:30"/>
    <s v="-1"/>
    <s v="2023-10-17T12:57:13+05:30"/>
    <s v="SPEAK TO WOMEN WHO ARE 25 - 45 YEARS OF AGE"/>
    <s v="-1"/>
    <s v="-1"/>
    <s v="-1"/>
    <s v="-1"/>
    <s v="-1"/>
    <s v="-1"/>
    <s v="-1"/>
    <s v="2023-10-17"/>
    <s v="12:57:47"/>
    <s v="-1"/>
    <s v="8"/>
    <s v="2023-10-17T12:57:48+05:30"/>
    <s v="-1"/>
    <s v="7"/>
    <s v="-1"/>
    <s v="poonam sharma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3:04:20+05:30"/>
    <s v="-1"/>
    <s v="427"/>
    <s v="2023-10-17T13:04:20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0"/>
    <s v="0"/>
    <s v="0"/>
    <s v="0"/>
    <s v="0"/>
    <s v="Kellogg's Chocos"/>
    <s v="0"/>
    <s v="0"/>
    <s v="0"/>
    <s v="0"/>
    <s v="Kellogg's Special K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Kellogg's Special K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09:48+05:30"/>
    <s v="-1"/>
    <s v="32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3:10:03+05:30"/>
    <s v="2023-10-17T13:10:03+05:30"/>
    <s v="-1"/>
    <s v="770"/>
    <s v="-1"/>
    <s v="2023-10-17T13:10:03+05:30"/>
    <s v="2023-10-17T13:10:03+05:30"/>
    <s v="2023-10-17T13:10:03+05:30"/>
    <s v="-1"/>
    <s v="1697528403"/>
    <s v="2023-10-17T13:10:03+05:30"/>
    <s v="WILLING TO PARTICIPATE"/>
    <s v="-1"/>
    <s v=""/>
    <s v="-1"/>
    <s v="SAFFOLA MASALA OATS - CLASSIC MASALA CURRENT (AF3)"/>
    <s v="w.A.185"/>
    <s v="4"/>
    <s v="shakerpur"/>
    <s v="110092"/>
    <s v="w.A.185"/>
    <s v="4"/>
    <s v="shakerpur"/>
    <s v="110092"/>
    <s v="9871477205"/>
    <s v="-1"/>
    <s v="9871477205"/>
    <s v="-1"/>
    <s v="SSC/ HSC"/>
    <s v="-1"/>
    <s v="HOUSEWIFE"/>
    <s v=""/>
    <s v="5"/>
    <s v="0"/>
    <s v="1"/>
    <s v="1"/>
    <s v="1"/>
    <s v="0"/>
    <s v="1"/>
    <s v="1"/>
    <s v="0"/>
    <s v="0"/>
    <s v="-1"/>
    <s v="-1"/>
    <s v="YES"/>
    <s v="2023-10-17T13:14:40+05:30"/>
    <s v="-1"/>
    <s v="1697528680"/>
    <s v="-1"/>
    <s v="-1"/>
    <s v="-1"/>
    <s v="Screener Section 1"/>
    <s v="Screener Section 2"/>
    <s v="0"/>
    <s v="0"/>
    <s v="Main Section 3"/>
    <s v="0"/>
    <s v="Main Section 5"/>
    <s v="2023-10-17T13:14:40+05:30"/>
    <s v="2023-10-17T13:14:40+05:30"/>
    <s v="-1"/>
    <s v="276"/>
    <s v="-1"/>
    <s v="77.28049166666666"/>
    <s v="28.628846666666664"/>
    <s v="77d 16' 49.77&quot; , 28d 37' 43.848&quot;_x000a_null"/>
    <s v="-1"/>
    <s v="-1"/>
    <s v="1046"/>
    <s v="-1"/>
    <s v="2023-10-24"/>
    <s v="-1"/>
    <s v="-1"/>
    <s v="SAFFOLA MASALA OATS - CLASSIC MASALA CURRENT (AF3)"/>
    <s v="2023-10-31"/>
    <s v="13:30:2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878"/>
    <n v="-1"/>
    <d v="2023-10-17T12:58:13"/>
    <s v="2234891047"/>
    <s v="Android_Subject"/>
    <m/>
    <d v="1899-12-30T00:16:56"/>
    <d v="2023-10-17T13:15:12"/>
    <m/>
    <d v="2023-10-17T20:23:38"/>
    <m/>
    <m/>
    <b v="1"/>
    <n v="306"/>
    <b v="0"/>
    <m/>
    <s v="22.558918333"/>
    <s v="88.40923"/>
    <s v="Approved"/>
    <n v="5.5"/>
    <m/>
    <m/>
    <m/>
    <d v="2023-10-17T12:58:13"/>
    <d v="2023-10-17T13:15:09"/>
    <s v="Samit Ghosh"/>
    <n v="-1"/>
    <s v="-1"/>
    <s v="-1"/>
    <s v="LIVE"/>
    <s v="-1"/>
    <s v=""/>
    <s v="411111115"/>
    <s v="Swapna Paul"/>
    <s v="-1"/>
    <s v="-1"/>
    <s v="1017"/>
    <s v="1258"/>
    <s v=""/>
    <s v="411111115-1017-1258"/>
    <s v="1"/>
    <s v="1"/>
    <s v="0"/>
    <s v="-1"/>
    <s v="-1"/>
    <s v="88.40925166666666"/>
    <s v="22.558873333333334"/>
    <s v="88d 24' 33.306&quot; , 22d 33' 31.944&quot;_x000a_null"/>
    <s v="96"/>
    <s v="-1"/>
    <s v="-1"/>
    <s v="0"/>
    <s v="100%"/>
    <s v="-1"/>
    <s v="CNST1"/>
    <s v="CS9C"/>
    <s v="-1"/>
    <s v="-1"/>
    <s v="-1"/>
    <s v="-1"/>
    <s v="-1"/>
    <s v="2023-10-17T12:58:33+05:30"/>
    <s v="-1"/>
    <s v="2023-10-17T12:58:33+05:30"/>
    <s v="SPEAK TO WOMEN WHO ARE 25 - 45 YEARS OF AGE"/>
    <s v="-1"/>
    <s v="-1"/>
    <s v="-1"/>
    <s v="-1"/>
    <s v="-1"/>
    <s v="-1"/>
    <s v="-1"/>
    <s v="2023-10-17"/>
    <s v="12:59:08"/>
    <s v="-1"/>
    <s v="8"/>
    <s v="2023-10-17T12:59:16+05:30"/>
    <s v="-1"/>
    <s v="7"/>
    <s v="-1"/>
    <s v="Munmun Guli"/>
    <x v="1"/>
    <x v="1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05:56+05:30"/>
    <s v="-1"/>
    <s v="443"/>
    <s v="2023-10-17T13:05:5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09:11+05:30"/>
    <s v="-1"/>
    <s v="19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3:09:21+05:30"/>
    <s v="2023-10-17T13:09:21+05:30"/>
    <s v="-1"/>
    <s v="648"/>
    <s v="-1"/>
    <s v="2023-10-17T13:09:21+05:30"/>
    <s v="2023-10-17T13:09:21+05:30"/>
    <s v="2023-10-17T13:09:21+05:30"/>
    <s v="-1"/>
    <s v="1697528361"/>
    <s v="2023-10-17T13:09:21+05:30"/>
    <s v="WILLING TO PARTICIPATE"/>
    <s v="-1"/>
    <s v=""/>
    <s v="-1"/>
    <s v="SAFFOLA MASALA OATS - CLASSIC MASALA CURRENT (AF3)"/>
    <s v="4/27 New C I T Bilding"/>
    <s v="Beleghata Main Road"/>
    <s v=" Beleghata"/>
    <s v="700010"/>
    <s v="4/27 New C I T Bilding"/>
    <s v="Beleghata Main Road"/>
    <s v="Beleghata"/>
    <s v="700010"/>
    <s v="9051916965"/>
    <s v="-1"/>
    <s v="9051916965"/>
    <s v="-1"/>
    <s v="SSC/ HSC"/>
    <s v="-1"/>
    <s v="HOUSEWIFE"/>
    <s v=""/>
    <s v="3"/>
    <s v="0"/>
    <s v="0"/>
    <s v="1"/>
    <s v="0"/>
    <s v="1"/>
    <s v="1"/>
    <s v="0"/>
    <s v="0"/>
    <s v="0"/>
    <s v="-1"/>
    <s v="-1"/>
    <s v="YES"/>
    <s v="2023-10-17T13:15:04+05:30"/>
    <s v="-1"/>
    <s v="1697528704"/>
    <s v="-1"/>
    <s v="-1"/>
    <s v="-1"/>
    <s v="Screener Section 1"/>
    <s v="Screener Section 2"/>
    <s v="0"/>
    <s v="0"/>
    <s v="Main Section 3"/>
    <s v="0"/>
    <s v="Main Section 5"/>
    <s v="2023-10-17T13:15:04+05:30"/>
    <s v="2023-10-17T13:15:04+05:30"/>
    <s v="-1"/>
    <s v="343"/>
    <s v="-1"/>
    <s v="88.40923"/>
    <s v="22.558918333333335"/>
    <s v="88d 24' 33.228&quot; , 22d 33' 32.106&quot;_x000a_null"/>
    <s v="-1"/>
    <s v="-1"/>
    <s v="99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439"/>
    <n v="-1"/>
    <d v="2023-10-17T13:03:15"/>
    <s v="2234891034"/>
    <s v="Android_Subject"/>
    <m/>
    <s v="3.01:34:58"/>
    <d v="2023-10-17T13:26:27"/>
    <m/>
    <d v="2023-10-18T12:25:42"/>
    <m/>
    <m/>
    <b v="1"/>
    <n v="306"/>
    <b v="0"/>
    <m/>
    <s v="26.85035"/>
    <s v="80.924761667"/>
    <s v="Approved"/>
    <n v="5.5"/>
    <m/>
    <m/>
    <m/>
    <d v="2023-10-17T13:03:15"/>
    <d v="2023-10-17T13:26:19"/>
    <s v="Anshu Srivastava"/>
    <n v="-1"/>
    <s v="-1"/>
    <s v="-1"/>
    <s v="LIVE"/>
    <s v="For QC"/>
    <s v=""/>
    <s v="311111111"/>
    <s v="Afreen"/>
    <s v="-1"/>
    <s v="-1"/>
    <s v="1017"/>
    <s v="1303"/>
    <s v=""/>
    <s v="311111111-1017-1303"/>
    <s v="1"/>
    <s v="1"/>
    <s v="0"/>
    <s v="-1"/>
    <s v="-1"/>
    <s v="80.92445166666667"/>
    <s v="26.84988166666667"/>
    <s v="80d 55' 28.026&quot; , 26d 50' 59.574&quot;_x000a_null"/>
    <s v="96"/>
    <s v="-1"/>
    <s v="-1"/>
    <s v="0"/>
    <s v="100%"/>
    <s v="-1"/>
    <s v="CNST3"/>
    <s v="CS10"/>
    <s v="-1"/>
    <s v="-1"/>
    <s v="-1"/>
    <s v="-1"/>
    <s v="-1"/>
    <s v="2023-10-17T13:03:25+05:30"/>
    <s v="-1"/>
    <s v="2023-10-17T13:03:25+05:30"/>
    <s v="SPEAK TO WOMEN WHO ARE 25 - 45 YEARS OF AGE"/>
    <s v="-1"/>
    <s v="-1"/>
    <s v="-1"/>
    <s v="-1"/>
    <s v="-1"/>
    <s v="-1"/>
    <s v="-1"/>
    <s v="2023-10-17"/>
    <s v="13:03:37"/>
    <s v="-1"/>
    <s v="8"/>
    <s v="2023-10-17T13:03:38+05:30"/>
    <s v="-1"/>
    <s v="7"/>
    <s v="-1"/>
    <s v="Pinki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3:18:14+05:30"/>
    <s v="-1"/>
    <s v="889"/>
    <s v="2023-10-17T13:18:1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0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3:22:05+05:30"/>
    <s v="-1"/>
    <s v="23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22:14+05:30"/>
    <s v="2023-10-17T13:22:14+05:30"/>
    <s v="-1"/>
    <s v="1006"/>
    <s v="-1"/>
    <s v="2023-10-17T13:22:14+05:30"/>
    <s v="2023-10-17T13:22:14+05:30"/>
    <s v="2023-10-17T13:22:14+05:30"/>
    <s v="-1"/>
    <s v="1697529134"/>
    <s v="2023-10-17T13:22:14+05:30"/>
    <s v="WILLING TO PARTICIPATE"/>
    <s v="-1"/>
    <s v=""/>
    <s v="-1"/>
    <s v="SAFFOLA MASALA OATS - CLASSIC MASALA TEST (NP9)"/>
    <s v="165/153"/>
    <s v="Mahila College Wali Gali Katcha Hata"/>
    <s v="Aminabad Katcha Hata"/>
    <s v="226018"/>
    <s v="165/153"/>
    <s v="Mahila College Wali Gali Katcha Hata"/>
    <s v="Aminabad Katcha Hata"/>
    <s v="226018"/>
    <s v="7052478597"/>
    <s v="-1"/>
    <s v="7052478597"/>
    <s v="-1"/>
    <s v="SSC/ HSC"/>
    <s v="-1"/>
    <s v="HOUSEWIFE"/>
    <s v=""/>
    <s v="6"/>
    <s v="1"/>
    <s v="1"/>
    <s v="1"/>
    <s v="2"/>
    <s v="1"/>
    <s v="0"/>
    <s v="0"/>
    <s v="0"/>
    <s v="0"/>
    <s v="0"/>
    <s v="1"/>
    <s v="YES"/>
    <s v="2023-10-17T13:26:17+05:30"/>
    <s v="-1"/>
    <s v="1697529377"/>
    <s v="-1"/>
    <s v="-1"/>
    <s v="-1"/>
    <s v="Screener Section 1"/>
    <s v="Screener Section 2"/>
    <s v="0"/>
    <s v="0"/>
    <s v="Main Section 3"/>
    <s v="0"/>
    <s v="Main Section 5"/>
    <s v="2023-10-17T13:26:17+05:30"/>
    <s v="2023-10-17T13:26:17+05:30"/>
    <s v="-1"/>
    <s v="243"/>
    <s v="-1"/>
    <s v="80.92476166666667"/>
    <s v="26.850350000000002"/>
    <s v="80d 55' 29.142&quot; , 26d 51' 1.26&quot;_x000a_null"/>
    <s v="-1"/>
    <s v="-1"/>
    <s v="1249"/>
    <s v="-1"/>
    <s v="2023-10-18"/>
    <s v="-1"/>
    <s v="-1"/>
    <s v="SAFFOLA MASALA OATS - CLASSIC MASALA TEST (NP9)"/>
    <s v="2023-10-25"/>
    <s v="11:44:0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577"/>
    <n v="-1"/>
    <d v="2023-10-17T13:10:14"/>
    <s v="2234891045"/>
    <s v="Android_Subject"/>
    <m/>
    <d v="1899-12-30T00:19:49"/>
    <d v="2023-10-17T13:30:05"/>
    <m/>
    <d v="2023-10-18T10:07:54"/>
    <m/>
    <m/>
    <b v="1"/>
    <n v="306"/>
    <b v="0"/>
    <m/>
    <s v="22.479756667"/>
    <s v="88.38901"/>
    <s v="Approved"/>
    <n v="5.5"/>
    <m/>
    <m/>
    <m/>
    <d v="2023-10-17T13:10:14"/>
    <d v="2023-10-17T13:30:03"/>
    <s v="Samit Ghosh"/>
    <n v="-1"/>
    <s v="-1"/>
    <s v="-1"/>
    <s v="LIVE"/>
    <s v="-1"/>
    <s v=""/>
    <s v="411111111"/>
    <s v="Ruby Raut"/>
    <s v="-1"/>
    <s v="-1"/>
    <s v="1017"/>
    <s v="1310"/>
    <s v=""/>
    <s v="411111111-1017-1310"/>
    <s v="1"/>
    <s v="1"/>
    <s v="0"/>
    <s v="-1"/>
    <s v="-1"/>
    <s v="88.38767333333332"/>
    <s v="22.478909999999996"/>
    <s v="88d 23' 15.624&quot; , 22d 28' 44.076&quot;_x000a_null"/>
    <s v="96"/>
    <s v="-1"/>
    <s v="-1"/>
    <s v="0"/>
    <s v="100%"/>
    <s v="-1"/>
    <s v="CNST1"/>
    <s v="CS9C"/>
    <s v="-1"/>
    <s v="-1"/>
    <s v="-1"/>
    <s v="-1"/>
    <s v="-1"/>
    <s v="2023-10-17T13:10:31+05:30"/>
    <s v="-1"/>
    <s v="2023-10-17T13:10:31+05:30"/>
    <s v="SPEAK TO WOMEN WHO ARE 25 - 45 YEARS OF AGE"/>
    <s v="-1"/>
    <s v="-1"/>
    <s v="-1"/>
    <s v="-1"/>
    <s v="-1"/>
    <s v="-1"/>
    <s v="-1"/>
    <s v="2023-10-17"/>
    <s v="13:11:09"/>
    <s v="-1"/>
    <s v="8"/>
    <s v="2023-10-17T13:11:11+05:30"/>
    <s v="-1"/>
    <s v="7"/>
    <s v="-1"/>
    <s v="Baisakhi Haldar"/>
    <x v="1"/>
    <x v="12"/>
    <s v="-1"/>
    <s v="BENGALI"/>
    <s v="Bengali (India)"/>
    <s v="-1"/>
    <s v="-1"/>
    <s v="bn"/>
    <s v="0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2"/>
    <s v="-1"/>
    <s v="NCCS A"/>
    <s v="It's usually me who chooses the food products that we use in this household"/>
    <s v="-1"/>
    <s v="2023-10-17T13:17:18+05:30"/>
    <s v="-1"/>
    <s v="407"/>
    <s v="2023-10-17T13:17:1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Kellogg's Muesli"/>
    <s v="Kellogg's Special K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Kellogg's Kpak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Maggi Oats Noodles"/>
    <s v="Maggi Vegetable Atta Noodles"/>
    <s v="0"/>
    <s v="Maggi Cuppa Noodles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3:23:00+05:30"/>
    <s v="-1"/>
    <s v="34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3:23:14+05:30"/>
    <s v="2023-10-17T13:23:14+05:30"/>
    <s v="-1"/>
    <s v="762"/>
    <s v="-1"/>
    <s v="2023-10-17T13:23:14+05:30"/>
    <s v="2023-10-17T13:23:14+05:30"/>
    <s v="2023-10-17T13:23:14+05:30"/>
    <s v="-1"/>
    <s v="1697529194"/>
    <s v="2023-10-17T13:23:14+05:30"/>
    <s v="WILLING TO PARTICIPATE"/>
    <s v="-1"/>
    <s v=""/>
    <s v="-1"/>
    <s v="SAFFOLA MASALA OATS - CLASSIC MASALA CURRENT (AF3)"/>
    <s v="17/3"/>
    <s v="B.u.k dutta road"/>
    <s v="Bagha jatin"/>
    <s v="700086"/>
    <s v="17/3"/>
    <s v="B.u.k dutta road"/>
    <s v="Bagha jatin"/>
    <s v="700086"/>
    <s v="8229941173"/>
    <s v="-1"/>
    <s v="8229941173"/>
    <s v="-1"/>
    <s v="GRADUATE/ POST GRADUATE: GENERAL"/>
    <s v="-1"/>
    <s v="HOUSEWIFE"/>
    <s v=""/>
    <s v="5"/>
    <s v="1"/>
    <s v="0"/>
    <s v="0"/>
    <s v="1"/>
    <s v="1"/>
    <s v="1"/>
    <s v="1"/>
    <s v="0"/>
    <s v="0"/>
    <s v="1"/>
    <s v="0"/>
    <s v="YES"/>
    <s v="2023-10-17T13:27:34+05:30"/>
    <s v="-1"/>
    <s v="1697529454"/>
    <s v="-1"/>
    <s v="-1"/>
    <s v="-1"/>
    <s v="Screener Section 1"/>
    <s v="Screener Section 2"/>
    <s v="0"/>
    <s v="0"/>
    <s v="Main Section 3"/>
    <s v="0"/>
    <s v="Main Section 5"/>
    <s v="2023-10-17T13:27:34+05:30"/>
    <s v="2023-10-17T13:27:34+05:30"/>
    <s v="-1"/>
    <s v="261"/>
    <s v="-1"/>
    <s v="88.38901"/>
    <s v="22.47975666666667"/>
    <s v="88d 23' 20.436&quot; , 22d 28' 47.124&quot;_x000a_null"/>
    <s v="-1"/>
    <s v="-1"/>
    <s v="102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697"/>
    <n v="-1"/>
    <d v="2023-10-17T13:15:53"/>
    <s v="2234891034"/>
    <s v="Android_Subject"/>
    <m/>
    <s v="1.23:41:41"/>
    <d v="2023-10-17T13:32:22"/>
    <m/>
    <d v="2023-10-18T12:12:16"/>
    <m/>
    <m/>
    <b v="1"/>
    <n v="306"/>
    <b v="0"/>
    <m/>
    <s v="26.896905"/>
    <s v="80.925188333"/>
    <s v="Approved"/>
    <n v="5.5"/>
    <m/>
    <m/>
    <m/>
    <d v="2023-10-17T13:15:53"/>
    <d v="2023-10-17T13:32:20"/>
    <s v="Anshu Srivastava"/>
    <n v="-1"/>
    <s v="-1"/>
    <s v="-1"/>
    <s v="LIVE"/>
    <s v="For QC"/>
    <s v=""/>
    <s v="311111113"/>
    <s v="Shalini Shrivastava"/>
    <s v="-1"/>
    <s v="-1"/>
    <s v="1017"/>
    <s v="1315"/>
    <s v=""/>
    <s v="311111113-1017-1315"/>
    <s v="1"/>
    <s v="1"/>
    <s v="0"/>
    <s v="-1"/>
    <s v="-1"/>
    <s v="80.925255"/>
    <s v="26.896956666666664"/>
    <s v="80d 55' 30.918&quot; , 26d 53' 49.044&quot;_x000a_null"/>
    <s v="96"/>
    <s v="-1"/>
    <s v="-1"/>
    <s v="0"/>
    <s v="100%"/>
    <s v="-1"/>
    <s v="CNST3"/>
    <s v="CS10"/>
    <s v="-1"/>
    <s v="-1"/>
    <s v="-1"/>
    <s v="-1"/>
    <s v="-1"/>
    <s v="2023-10-17T13:16:15+05:30"/>
    <s v="-1"/>
    <s v="2023-10-17T13:16:15+05:30"/>
    <s v="SPEAK TO WOMEN WHO ARE 25 - 45 YEARS OF AGE"/>
    <s v="-1"/>
    <s v="-1"/>
    <s v="-1"/>
    <s v="-1"/>
    <s v="-1"/>
    <s v="-1"/>
    <s v="-1"/>
    <s v="2023-10-17"/>
    <s v="13:16:18"/>
    <s v="-1"/>
    <s v="8"/>
    <s v="2023-10-17T13:16:19+05:30"/>
    <s v="-1"/>
    <s v="7"/>
    <s v="-1"/>
    <s v="Nisha sonker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3:21:05+05:30"/>
    <s v="-1"/>
    <s v="290"/>
    <s v="2023-10-17T13:21:0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3:27:08+05:30"/>
    <s v="-1"/>
    <s v="3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27:36+05:30"/>
    <s v="2023-10-17T13:27:36+05:30"/>
    <s v="-1"/>
    <s v="681"/>
    <s v="-1"/>
    <s v="2023-10-17T13:27:36+05:30"/>
    <s v="2023-10-17T13:27:36+05:30"/>
    <s v="2023-10-17T13:27:36+05:30"/>
    <s v="-1"/>
    <s v="1697529456"/>
    <s v="2023-10-17T13:27:36+05:30"/>
    <s v="WILLING TO PARTICIPATE"/>
    <s v="-1"/>
    <s v=""/>
    <s v="-1"/>
    <s v="SAFFOLA MASALA OATS - CLASSIC MASALA TEST (NP9)"/>
    <s v="Faijullaganj"/>
    <s v="Near by sitaram mandir wali gali"/>
    <s v="Faijullaganj"/>
    <s v="226020"/>
    <s v="Faijullaganj"/>
    <s v="Near by sitaram mandir wali gali"/>
    <s v="Faijullaganj"/>
    <s v="226020"/>
    <s v="8090972302"/>
    <s v="-1"/>
    <s v="8090972302"/>
    <s v="-1"/>
    <s v="SSC/ HSC"/>
    <s v="-1"/>
    <s v="HOUSEWIFE"/>
    <s v=""/>
    <s v="3"/>
    <s v="1"/>
    <s v="0"/>
    <s v="0"/>
    <s v="1"/>
    <s v="1"/>
    <s v="0"/>
    <s v="0"/>
    <s v="0"/>
    <s v="0"/>
    <s v="0"/>
    <s v="1"/>
    <s v="YES"/>
    <s v="2023-10-17T13:32:17+05:30"/>
    <s v="-1"/>
    <s v="1697529737"/>
    <s v="-1"/>
    <s v="-1"/>
    <s v="-1"/>
    <s v="Screener Section 1"/>
    <s v="Screener Section 2"/>
    <s v="0"/>
    <s v="0"/>
    <s v="Main Section 3"/>
    <s v="0"/>
    <s v="Main Section 5"/>
    <s v="2023-10-17T13:32:17+05:30"/>
    <s v="2023-10-17T13:32:17+05:30"/>
    <s v="-1"/>
    <s v="281"/>
    <s v="-1"/>
    <s v="80.92518833333334"/>
    <s v="26.896905"/>
    <s v="80d 55' 30.678&quot; , 26d 53' 48.858&quot;_x000a_null"/>
    <s v="-1"/>
    <s v="-1"/>
    <s v="962"/>
    <s v="-1"/>
    <s v="2023-10-18"/>
    <s v="-1"/>
    <s v="-1"/>
    <s v="SAFFOLA MASALA OATS - CLASSIC MASALA TEST (NP9)"/>
    <s v="2023-10-25"/>
    <s v="10:45:20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952"/>
    <n v="-1"/>
    <d v="2023-10-17T13:20:48"/>
    <s v="2234891047"/>
    <s v="Android_Subject"/>
    <m/>
    <d v="1899-12-30T00:16:26"/>
    <d v="2023-10-17T13:37:17"/>
    <m/>
    <d v="2023-10-17T20:23:38"/>
    <m/>
    <m/>
    <b v="1"/>
    <n v="306"/>
    <b v="0"/>
    <m/>
    <s v="22.55897"/>
    <s v="88.409253333"/>
    <s v="Approved"/>
    <n v="5.5"/>
    <m/>
    <m/>
    <m/>
    <d v="2023-10-17T13:20:48"/>
    <d v="2023-10-17T13:37:14"/>
    <s v="Samit Ghosh"/>
    <n v="-1"/>
    <s v="-1"/>
    <s v="-1"/>
    <s v="LIVE"/>
    <s v="-1"/>
    <s v=""/>
    <s v="411111115"/>
    <s v="Swapna Paul"/>
    <s v="-1"/>
    <s v="-1"/>
    <s v="1017"/>
    <s v="1320"/>
    <s v=""/>
    <s v="411111115-1017-1320"/>
    <s v="1"/>
    <s v="1"/>
    <s v="0"/>
    <s v="-1"/>
    <s v="-1"/>
    <s v="88.40925333333334"/>
    <s v="22.55897"/>
    <s v="88d 24' 33.312&quot; , 22d 33' 32.292&quot;_x000a_null"/>
    <s v="96"/>
    <s v="-1"/>
    <s v="-1"/>
    <s v="0"/>
    <s v="100%"/>
    <s v="-1"/>
    <s v="CNST1"/>
    <s v="CS9C"/>
    <s v="-1"/>
    <s v="-1"/>
    <s v="-1"/>
    <s v="-1"/>
    <s v="-1"/>
    <s v="2023-10-17T13:21:06+05:30"/>
    <s v="-1"/>
    <s v="2023-10-17T13:21:06+05:30"/>
    <s v="SPEAK TO WOMEN WHO ARE 25 - 45 YEARS OF AGE"/>
    <s v="-1"/>
    <s v="-1"/>
    <s v="-1"/>
    <s v="-1"/>
    <s v="-1"/>
    <s v="-1"/>
    <s v="-1"/>
    <s v="2023-10-17"/>
    <s v="13:21:51"/>
    <s v="-1"/>
    <s v="8"/>
    <s v="2023-10-17T13:21:55+05:30"/>
    <s v="-1"/>
    <s v="7"/>
    <s v="-1"/>
    <s v="Riya Some"/>
    <x v="1"/>
    <x v="1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28:31+05:30"/>
    <s v="-1"/>
    <s v="445"/>
    <s v="2023-10-17T13:28:31+05:30"/>
    <s v="Flavored Oats/ Masala Oats"/>
    <s v="0"/>
    <s v="0"/>
    <s v="0"/>
    <s v="0"/>
    <s v="0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3:30:40+05:30"/>
    <s v="-1"/>
    <s v="12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3:30:46+05:30"/>
    <s v="2023-10-17T13:30:46+05:30"/>
    <s v="-1"/>
    <s v="580"/>
    <s v="-1"/>
    <s v="2023-10-17T13:30:46+05:30"/>
    <s v="2023-10-17T13:30:46+05:30"/>
    <s v="2023-10-17T13:30:46+05:30"/>
    <s v="-1"/>
    <s v="1697529646"/>
    <s v="2023-10-17T13:30:46+05:30"/>
    <s v="WILLING TO PARTICIPATE"/>
    <s v="-1"/>
    <s v=""/>
    <s v="-1"/>
    <s v="SAFFOLA MASALA OATS - CLASSIC MASALA CURRENT (AF3)"/>
    <s v="4/36 New C I T Bilding"/>
    <s v="Beleghata Main Road"/>
    <s v=" Beleghata"/>
    <s v="700010"/>
    <s v="4/36 New C I T Bilding"/>
    <s v="Beleghata Main Road"/>
    <s v="Beleghata"/>
    <s v="700010"/>
    <s v="8910195493"/>
    <s v="-1"/>
    <s v="8910195493"/>
    <s v="-1"/>
    <s v="SSC/ HSC"/>
    <s v="-1"/>
    <s v="HOUSEWIFE"/>
    <s v=""/>
    <s v="3"/>
    <s v="1"/>
    <s v="0"/>
    <s v="0"/>
    <s v="1"/>
    <s v="1"/>
    <s v="0"/>
    <s v="0"/>
    <s v="0"/>
    <s v="0"/>
    <s v="1"/>
    <s v="0"/>
    <s v="YES"/>
    <s v="2023-10-17T13:34:09+05:30"/>
    <s v="-1"/>
    <s v="1697529849"/>
    <s v="-1"/>
    <s v="-1"/>
    <s v="-1"/>
    <s v="Screener Section 1"/>
    <s v="Screener Section 2"/>
    <s v="0"/>
    <s v="0"/>
    <s v="Main Section 3"/>
    <s v="0"/>
    <s v="Main Section 5"/>
    <s v="2023-10-17T13:34:09+05:30"/>
    <s v="2023-10-17T13:34:09+05:30"/>
    <s v="-1"/>
    <s v="202"/>
    <s v="-1"/>
    <s v="88.40925333333334"/>
    <s v="22.55897"/>
    <s v="88d 24' 33.312&quot; , 22d 33' 32.292&quot;_x000a_null"/>
    <s v="-1"/>
    <s v="-1"/>
    <s v="78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7225"/>
    <n v="-1"/>
    <d v="2023-10-17T13:23:20"/>
    <s v="2234891014"/>
    <s v="Android_Subject"/>
    <m/>
    <s v="7.00:05:31"/>
    <d v="2023-10-17T13:43:13"/>
    <m/>
    <d v="2023-10-19T22:20:57"/>
    <m/>
    <m/>
    <b v="1"/>
    <n v="306"/>
    <b v="0"/>
    <m/>
    <s v="28.6288"/>
    <s v="77.2807"/>
    <s v="Approved"/>
    <n v="5.5"/>
    <m/>
    <m/>
    <m/>
    <d v="2023-10-17T13:23:20"/>
    <d v="2023-10-17T13:43:11"/>
    <s v="Inder Jha"/>
    <n v="-1"/>
    <s v="-1"/>
    <s v="-1"/>
    <s v="LIVE"/>
    <s v="For Placement"/>
    <s v=""/>
    <s v="111111119"/>
    <s v="Rakesh Kumar Gupta "/>
    <s v="-1"/>
    <s v="-1"/>
    <s v="1017"/>
    <s v="1323"/>
    <s v=""/>
    <s v="111111119-1017-1323"/>
    <s v="1"/>
    <s v="1"/>
    <s v="0"/>
    <s v="-1"/>
    <s v="-1"/>
    <s v="77.28045666666667"/>
    <s v="28.628944999999998"/>
    <s v="77d 16' 49.644&quot; , 28d 37' 44.202&quot;_x000a_null"/>
    <s v="96"/>
    <s v="-1"/>
    <s v="-1"/>
    <s v="0"/>
    <s v="100%"/>
    <s v="-1"/>
    <s v="CNST3"/>
    <s v="CS10"/>
    <s v="-1"/>
    <s v="-1"/>
    <s v="-1"/>
    <s v="-1"/>
    <s v="-1"/>
    <s v="2023-10-17T13:23:41+05:30"/>
    <s v="-1"/>
    <s v="2023-10-17T13:23:41+05:30"/>
    <s v="SPEAK TO WOMEN WHO ARE 25 - 45 YEARS OF AGE"/>
    <s v="-1"/>
    <s v="-1"/>
    <s v="-1"/>
    <s v="-1"/>
    <s v="-1"/>
    <s v="-1"/>
    <s v="-1"/>
    <s v="2023-10-17"/>
    <s v="13:24:04"/>
    <s v="-1"/>
    <s v="8"/>
    <s v="2023-10-17T13:24:06+05:30"/>
    <s v="-1"/>
    <s v="7"/>
    <s v="-1"/>
    <s v="khushbu dutta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3:31:14+05:30"/>
    <s v="-1"/>
    <s v="453"/>
    <s v="2023-10-17T13:31:14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Kellogg's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Knorr Soupy Noodles"/>
    <s v="Maggi Masala Noodles"/>
    <s v="0"/>
    <s v="0"/>
    <s v="0"/>
    <s v="Maggi Cuppa Noodles"/>
    <s v="0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36:51+05:30"/>
    <s v="-1"/>
    <s v="33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37:51+05:30"/>
    <s v="2023-10-17T13:37:51+05:30"/>
    <s v="-1"/>
    <s v="849"/>
    <s v="-1"/>
    <s v="2023-10-17T13:37:51+05:30"/>
    <s v="2023-10-17T13:37:51+05:30"/>
    <s v="2023-10-17T13:37:51+05:30"/>
    <s v="-1"/>
    <s v="1697530071"/>
    <s v="2023-10-17T13:37:51+05:30"/>
    <s v="WILLING TO PARTICIPATE"/>
    <s v="-1"/>
    <s v=""/>
    <s v="-1"/>
    <s v="SAFFOLA MASALA OATS - CLASSIC MASALA TEST (NP9)"/>
    <s v="wA/177"/>
    <s v="4"/>
    <s v="shakwepur delhi"/>
    <s v="110092"/>
    <s v="wA/177"/>
    <s v="4"/>
    <s v="shakwepur delhi"/>
    <s v="110092"/>
    <s v="8527385859"/>
    <s v="-1"/>
    <s v="8527385859"/>
    <s v="-1"/>
    <s v="SSC/ HSC"/>
    <s v="-1"/>
    <s v="HOUSEWIFE"/>
    <s v=""/>
    <s v="4"/>
    <s v="0"/>
    <s v="0"/>
    <s v="1"/>
    <s v="0"/>
    <s v="1"/>
    <s v="1"/>
    <s v="0"/>
    <s v="0"/>
    <s v="1"/>
    <s v="-1"/>
    <s v="-1"/>
    <s v="YES"/>
    <s v="2023-10-17T13:43:09+05:30"/>
    <s v="-1"/>
    <s v="1697530389"/>
    <s v="-1"/>
    <s v="-1"/>
    <s v="-1"/>
    <s v="Screener Section 1"/>
    <s v="Screener Section 2"/>
    <s v="0"/>
    <s v="0"/>
    <s v="Main Section 3"/>
    <s v="0"/>
    <s v="Main Section 5"/>
    <s v="2023-10-17T13:43:09+05:30"/>
    <s v="2023-10-17T13:43:09+05:30"/>
    <s v="-1"/>
    <s v="288"/>
    <s v="-1"/>
    <s v="77.2807"/>
    <s v="28.628800000000002"/>
    <s v="77d 16' 50.52&quot; , 28d 37' 43.68&quot;_x000a_null"/>
    <s v="-1"/>
    <s v="-1"/>
    <s v="1137"/>
    <s v="-1"/>
    <s v="2023-10-24"/>
    <s v="-1"/>
    <s v="-1"/>
    <s v="SAFFOLA MASALA OATS - CLASSIC MASALA TEST (NP9)"/>
    <s v="2023-10-31"/>
    <s v="14:00:5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051"/>
    <n v="-1"/>
    <d v="2023-10-17T13:39:38"/>
    <s v="2234891045"/>
    <s v="Android_Subject"/>
    <m/>
    <d v="1899-12-30T00:21:07"/>
    <d v="2023-10-17T14:00:47"/>
    <m/>
    <d v="2023-10-18T10:07:54"/>
    <m/>
    <m/>
    <b v="1"/>
    <n v="306"/>
    <b v="0"/>
    <m/>
    <m/>
    <m/>
    <s v="Approved"/>
    <n v="5.5"/>
    <m/>
    <m/>
    <m/>
    <d v="2023-10-17T13:39:38"/>
    <d v="2023-10-17T14:00:45"/>
    <s v="Samit Ghosh"/>
    <n v="-1"/>
    <s v="-1"/>
    <s v="-1"/>
    <s v="LIVE"/>
    <s v="-1"/>
    <s v=""/>
    <s v="411111111"/>
    <s v="Ruby Raut"/>
    <s v="-1"/>
    <s v="-1"/>
    <s v="1017"/>
    <s v="1339"/>
    <s v=""/>
    <s v="411111111-1017-133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3:40:00+05:30"/>
    <s v="-1"/>
    <s v="2023-10-17T13:40:00+05:30"/>
    <s v="SPEAK TO WOMEN WHO ARE 25 - 45 YEARS OF AGE"/>
    <s v="-1"/>
    <s v="-1"/>
    <s v="-1"/>
    <s v="-1"/>
    <s v="-1"/>
    <s v="-1"/>
    <s v="-1"/>
    <s v="2023-10-17"/>
    <s v="13:40:33"/>
    <s v="-1"/>
    <s v="8"/>
    <s v="2023-10-17T13:40:35+05:30"/>
    <s v="-1"/>
    <s v="7"/>
    <s v="-1"/>
    <s v="Ankita Sahu"/>
    <x v="1"/>
    <x v="12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PROFESSIONAL"/>
    <s v="SELF-EMPLOYED/PROFESSIONAL"/>
    <s v="A1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46:54+05:30"/>
    <s v="-1"/>
    <s v="414"/>
    <s v="2023-10-17T13:46:54+05:30"/>
    <s v="Flavored Oats/ Masala Oats"/>
    <s v="Breakfast Cereals Like Cornflakes, Chocos, Muesli,Granola Etc"/>
    <s v="Ready To Cook Breakfast Like Upma, Poha,  Idli, Dosa Etc"/>
    <s v="0"/>
    <s v="0"/>
    <s v="0"/>
    <s v="0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Gaia Flavored Oats"/>
    <s v="0"/>
    <s v="Kosh Flavored Oats"/>
    <s v="0"/>
    <s v="0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0"/>
    <s v="0"/>
    <s v="Saffola Masala Oats"/>
    <s v="0"/>
    <s v="0"/>
    <s v="Yogabar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Gaia"/>
    <s v="Kellogg's"/>
    <s v="0"/>
    <s v="0"/>
    <s v="0"/>
    <s v="0"/>
    <s v="0"/>
    <s v="Kellogg's Special K"/>
    <s v="Kwality"/>
    <s v="0"/>
    <s v="0"/>
    <s v="0"/>
    <s v="0"/>
    <s v="0"/>
    <s v="0"/>
    <s v="0"/>
    <s v="0"/>
    <s v="0"/>
    <s v="0"/>
    <s v="0"/>
    <s v="Bagrrys"/>
    <s v="0"/>
    <s v="0"/>
    <s v="Kellogg's"/>
    <s v="0"/>
    <s v="0"/>
    <s v="0"/>
    <s v="0"/>
    <s v="0"/>
    <s v="0"/>
    <s v="Kwality"/>
    <s v="Mohun's"/>
    <s v="Nesplus"/>
    <s v="0"/>
    <s v="0"/>
    <s v="0"/>
    <s v="0"/>
    <s v="0"/>
    <s v="0"/>
    <s v="0"/>
    <s v="0"/>
    <s v="Kwality"/>
    <s v="0"/>
    <s v="0"/>
    <s v="Knorr Soupy Noodles"/>
    <s v="Maggi Masala Noodles"/>
    <s v="0"/>
    <s v="0"/>
    <s v="0"/>
    <s v="Maggi Cuppa Noodles"/>
    <s v="Saffola Oodles"/>
    <s v="0"/>
    <s v="0"/>
    <s v="Top Ramen Cup Noodles"/>
    <s v="0"/>
    <s v="0"/>
    <s v="0"/>
    <s v="0"/>
    <s v="0"/>
    <s v="0"/>
    <s v="0"/>
    <s v="Knorr Soupy Noodles"/>
    <s v="0"/>
    <s v="0"/>
    <s v="0"/>
    <s v="0"/>
    <s v="0"/>
    <s v="Saffola Oodles"/>
    <s v="0"/>
    <s v="0"/>
    <s v="Top Ramen Cup Noodles"/>
    <s v="Wai Wai Noodles"/>
    <s v="0"/>
    <s v="0"/>
    <s v="0"/>
    <s v="0"/>
    <s v="Saffola Oodles"/>
    <s v="2023-10-17T13:52:03+05:30"/>
    <s v="-1"/>
    <s v="30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3:52:26+05:30"/>
    <s v="2023-10-17T13:52:26+05:30"/>
    <s v="-1"/>
    <s v="745"/>
    <s v="-1"/>
    <s v="2023-10-17T13:52:26+05:30"/>
    <s v="2023-10-17T13:52:26+05:30"/>
    <s v="2023-10-17T13:52:26+05:30"/>
    <s v="-1"/>
    <s v="1697530946"/>
    <s v="2023-10-17T13:52:26+05:30"/>
    <s v="WILLING TO PARTICIPATE"/>
    <s v="-1"/>
    <s v=""/>
    <s v="-1"/>
    <s v="SAFFOLA MASALA OATS - VEGGIE TWIST TEST (LK2)"/>
    <s v="17/1a"/>
    <s v="B.u.k dukka road"/>
    <s v="baghajitin"/>
    <s v="700086"/>
    <s v="17/1a"/>
    <s v="B.u.k dukka road"/>
    <s v="baghajitin"/>
    <s v="700086"/>
    <s v="9330607588"/>
    <s v="-1"/>
    <s v="9330607588"/>
    <s v="-1"/>
    <s v="GRADUATE/ POST GRADUATE: GENERAL"/>
    <s v="-1"/>
    <s v="STUDENT"/>
    <s v=""/>
    <s v="4"/>
    <s v="0"/>
    <s v="0"/>
    <s v="0"/>
    <s v="1"/>
    <s v="1"/>
    <s v="0"/>
    <s v="0"/>
    <s v="1"/>
    <s v="1"/>
    <s v="-1"/>
    <s v="-1"/>
    <s v="YES"/>
    <s v="2023-10-17T13:56:22+05:30"/>
    <s v="-1"/>
    <s v="1697531182"/>
    <s v="-1"/>
    <s v="-1"/>
    <s v="-1"/>
    <s v="Screener Section 1"/>
    <s v="Screener Section 2"/>
    <s v="0"/>
    <s v="0"/>
    <s v="Main Section 3"/>
    <s v="0"/>
    <s v="Main Section 5"/>
    <s v="2023-10-17T13:56:22+05:30"/>
    <s v="2023-10-17T13:56:22+05:30"/>
    <s v="-1"/>
    <s v="237"/>
    <s v="-1"/>
    <s v="NaN"/>
    <s v="NaN"/>
    <s v="-1"/>
    <s v="-1"/>
    <s v="-1"/>
    <s v="98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187"/>
    <n v="-1"/>
    <d v="2023-10-17T13:46:21"/>
    <s v="2234891047"/>
    <s v="Android_Subject"/>
    <m/>
    <d v="1899-12-30T00:16:48"/>
    <d v="2023-10-17T14:03:12"/>
    <m/>
    <d v="2023-10-17T20:23:38"/>
    <m/>
    <m/>
    <b v="1"/>
    <n v="306"/>
    <b v="0"/>
    <m/>
    <s v="22.558986667"/>
    <s v="88.409135"/>
    <s v="Approved"/>
    <n v="5.5"/>
    <m/>
    <m/>
    <m/>
    <d v="2023-10-17T13:46:21"/>
    <d v="2023-10-17T14:03:09"/>
    <s v="Samit Ghosh"/>
    <n v="-1"/>
    <s v="-1"/>
    <s v="-1"/>
    <s v="LIVE"/>
    <s v="-1"/>
    <s v=""/>
    <s v="411111115"/>
    <s v="Swapna Paul"/>
    <s v="-1"/>
    <s v="-1"/>
    <s v="1017"/>
    <s v="1346"/>
    <s v=""/>
    <s v="411111115-1017-1346"/>
    <s v="1"/>
    <s v="1"/>
    <s v="0"/>
    <s v="-1"/>
    <s v="-1"/>
    <s v="88.409135"/>
    <s v="22.558913333333333"/>
    <s v="88d 24' 32.886&quot; , 22d 33' 32.088&quot;_x000a_null"/>
    <s v="96"/>
    <s v="-1"/>
    <s v="-1"/>
    <s v="0"/>
    <s v="100%"/>
    <s v="-1"/>
    <s v="CNST1"/>
    <s v="CS9C"/>
    <s v="-1"/>
    <s v="-1"/>
    <s v="-1"/>
    <s v="-1"/>
    <s v="-1"/>
    <s v="2023-10-17T13:46:39+05:30"/>
    <s v="-1"/>
    <s v="2023-10-17T13:46:39+05:30"/>
    <s v="SPEAK TO WOMEN WHO ARE 25 - 45 YEARS OF AGE"/>
    <s v="-1"/>
    <s v="-1"/>
    <s v="-1"/>
    <s v="-1"/>
    <s v="-1"/>
    <s v="-1"/>
    <s v="-1"/>
    <s v="2023-10-17"/>
    <s v="13:47:12"/>
    <s v="-1"/>
    <s v="8"/>
    <s v="2023-10-17T13:47:19+05:30"/>
    <s v="-1"/>
    <s v="7"/>
    <s v="-1"/>
    <s v="Afruja Chand"/>
    <x v="1"/>
    <x v="1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54:09+05:30"/>
    <s v="-1"/>
    <s v="450"/>
    <s v="2023-10-17T13:54:0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58:02+05:30"/>
    <s v="-1"/>
    <s v="23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58:16+05:30"/>
    <s v="2023-10-17T13:58:16+05:30"/>
    <s v="-1"/>
    <s v="697"/>
    <s v="-1"/>
    <s v="2023-10-17T13:58:16+05:30"/>
    <s v="2023-10-17T13:58:16+05:30"/>
    <s v="2023-10-17T13:58:16+05:30"/>
    <s v="-1"/>
    <s v="1697531296"/>
    <s v="2023-10-17T13:58:16+05:30"/>
    <s v="WILLING TO PARTICIPATE"/>
    <s v="-1"/>
    <s v=""/>
    <s v="-1"/>
    <s v="SAFFOLA MASALA OATS - CLASSIC MASALA TEST (NP9)"/>
    <s v="3/25 New C I T Bilding"/>
    <s v="Beleghata Main Road"/>
    <s v=" Beleghata"/>
    <s v="700010"/>
    <s v="3/25 New C I T Bilding"/>
    <s v="Beleghata Main Road"/>
    <s v="Beleghata"/>
    <s v="700010"/>
    <s v="8240275704"/>
    <s v="-1"/>
    <s v="8240275704"/>
    <s v="-1"/>
    <s v="GRADUATE/ POST GRADUATE: GENERAL"/>
    <s v="-1"/>
    <s v="HOUSEWIFE"/>
    <s v=""/>
    <s v="5"/>
    <s v="1"/>
    <s v="1"/>
    <s v="0"/>
    <s v="0"/>
    <s v="0"/>
    <s v="1"/>
    <s v="1"/>
    <s v="1"/>
    <s v="0"/>
    <s v="1"/>
    <s v="0"/>
    <s v="YES"/>
    <s v="2023-10-17T14:01:51+05:30"/>
    <s v="-1"/>
    <s v="1697531511"/>
    <s v="-1"/>
    <s v="-1"/>
    <s v="-1"/>
    <s v="Screener Section 1"/>
    <s v="Screener Section 2"/>
    <s v="0"/>
    <s v="0"/>
    <s v="Main Section 3"/>
    <s v="0"/>
    <s v="Main Section 5"/>
    <s v="2023-10-17T14:01:51+05:30"/>
    <s v="2023-10-17T14:01:51+05:30"/>
    <s v="-1"/>
    <s v="214"/>
    <s v="-1"/>
    <s v="88.409135"/>
    <s v="22.55898666666667"/>
    <s v="88d 24' 32.886&quot; , 22d 33' 32.352&quot;_x000a_null"/>
    <s v="-1"/>
    <s v="-1"/>
    <s v="91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242"/>
    <n v="-1"/>
    <d v="2023-10-17T13:43:11"/>
    <s v="2234891048"/>
    <s v="Android_Subject"/>
    <m/>
    <d v="1899-12-30T00:20:57"/>
    <d v="2023-10-17T14:04:10"/>
    <m/>
    <d v="2023-10-17T20:07:18"/>
    <m/>
    <m/>
    <b v="1"/>
    <n v="306"/>
    <b v="0"/>
    <m/>
    <s v="22.460411667"/>
    <s v="88.30992"/>
    <s v="Approved"/>
    <n v="5.5"/>
    <m/>
    <m/>
    <m/>
    <d v="2023-10-17T13:43:11"/>
    <d v="2023-10-17T14:04:08"/>
    <s v="Samit Ghosh"/>
    <n v="-1"/>
    <s v="-1"/>
    <s v="-1"/>
    <s v="LIVE"/>
    <s v="-1"/>
    <s v=""/>
    <s v="411111113"/>
    <s v="Malati"/>
    <s v="-1"/>
    <s v="-1"/>
    <s v="1017"/>
    <s v="1343"/>
    <s v=""/>
    <s v="411111113-1017-1343"/>
    <s v="1"/>
    <s v="1"/>
    <s v="0"/>
    <s v="-1"/>
    <s v="-1"/>
    <s v="88.30987666666667"/>
    <s v="22.460345"/>
    <s v="88d 18' 35.556&quot; , 22d 27' 37.242&quot;_x000a_null"/>
    <s v="96"/>
    <s v="-1"/>
    <s v="-1"/>
    <s v="0"/>
    <s v="100%"/>
    <s v="-1"/>
    <s v="CNST1"/>
    <s v="CS9C"/>
    <s v="-1"/>
    <s v="-1"/>
    <s v="-1"/>
    <s v="-1"/>
    <s v="-1"/>
    <s v="2023-10-17T13:43:33+05:30"/>
    <s v="-1"/>
    <s v="2023-10-17T13:43:33+05:30"/>
    <s v="SPEAK TO WOMEN WHO ARE 25 - 45 YEARS OF AGE"/>
    <s v="-1"/>
    <s v="-1"/>
    <s v="-1"/>
    <s v="-1"/>
    <s v="-1"/>
    <s v="-1"/>
    <s v="-1"/>
    <s v="2023-10-17"/>
    <s v="13:44:05"/>
    <s v="-1"/>
    <s v="8"/>
    <s v="2023-10-17T13:44:06+05:30"/>
    <s v="-1"/>
    <s v="7"/>
    <s v="-1"/>
    <s v="Priyanka sharma"/>
    <x v="1"/>
    <x v="16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3:51:16+05:30"/>
    <s v="-1"/>
    <s v="463"/>
    <s v="2023-10-17T13:51:1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Maggi Oats Noodles"/>
    <s v="0"/>
    <s v="0"/>
    <s v="0"/>
    <s v="Saffola Oodles"/>
    <s v="0"/>
    <s v="0"/>
    <s v="0"/>
    <s v="0"/>
    <s v="0"/>
    <s v="0"/>
    <s v="0"/>
    <s v="0"/>
    <s v="Maggi Masala Noodles"/>
    <s v="2023-10-17T13:59:40+05:30"/>
    <s v="-1"/>
    <s v="50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4:00:21+05:30"/>
    <s v="2023-10-17T14:00:21+05:30"/>
    <s v="-1"/>
    <s v="1007"/>
    <s v="-1"/>
    <s v="2023-10-17T14:00:21+05:30"/>
    <s v="2023-10-17T14:00:21+05:30"/>
    <s v="2023-10-17T14:00:21+05:30"/>
    <s v="-1"/>
    <s v="1697531421"/>
    <s v="2023-10-17T14:00:21+05:30"/>
    <s v="WILLING TO PARTICIPATE"/>
    <s v="-1"/>
    <s v=""/>
    <s v="-1"/>
    <s v="SAFFOLA MASALA OATS - CLASSIC MASALA CURRENT (AF3)"/>
    <s v="1"/>
    <s v="Mukundo das pally"/>
    <s v="thakurpukur"/>
    <s v="700063"/>
    <s v="1"/>
    <s v="Mukundo das pally"/>
    <s v="thakurpukur"/>
    <s v="700063"/>
    <s v="8240369233"/>
    <s v="-1"/>
    <s v="8240369233"/>
    <s v="-1"/>
    <s v="GRADUATE/ POST GRADUATE: GENERAL"/>
    <s v="-1"/>
    <s v="HOUSEWIFE"/>
    <s v=""/>
    <s v="3"/>
    <s v="0"/>
    <s v="1"/>
    <s v="0"/>
    <s v="0"/>
    <s v="1"/>
    <s v="1"/>
    <s v="0"/>
    <s v="0"/>
    <s v="0"/>
    <s v="-1"/>
    <s v="-1"/>
    <s v="YES"/>
    <s v="2023-10-17T14:04:07+05:30"/>
    <s v="-1"/>
    <s v="1697531647"/>
    <s v="-1"/>
    <s v="-1"/>
    <s v="-1"/>
    <s v="Screener Section 1"/>
    <s v="Screener Section 2"/>
    <s v="0"/>
    <s v="0"/>
    <s v="Main Section 3"/>
    <s v="0"/>
    <s v="Main Section 5"/>
    <s v="2023-10-17T14:04:07+05:30"/>
    <s v="2023-10-17T14:04:07+05:30"/>
    <s v="-1"/>
    <s v="226"/>
    <s v="-1"/>
    <s v="88.30991999999999"/>
    <s v="22.460411666666666"/>
    <s v="88d 18' 35.712&quot; , 22d 27' 37.482&quot;_x000a_null"/>
    <s v="-1"/>
    <s v="-1"/>
    <s v="123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464"/>
    <n v="-1"/>
    <d v="2023-10-17T13:48:41"/>
    <s v="2234891059"/>
    <s v="Android_Subject"/>
    <m/>
    <s v="5.10:12:58"/>
    <d v="2023-10-17T14:07:55"/>
    <m/>
    <d v="2023-10-17T20:26:53"/>
    <m/>
    <m/>
    <b v="1"/>
    <n v="306"/>
    <b v="0"/>
    <m/>
    <s v="22.572561667"/>
    <s v="88.362905"/>
    <s v="Approved"/>
    <n v="5.5"/>
    <m/>
    <m/>
    <m/>
    <d v="2023-10-17T13:48:41"/>
    <d v="2023-10-17T14:07:53"/>
    <s v="Samit Ghosh"/>
    <n v="-1"/>
    <s v="-1"/>
    <s v="-1"/>
    <s v="LIVE"/>
    <s v="For QC"/>
    <s v=""/>
    <s v="411111117"/>
    <s v="Bulbul Mallick"/>
    <s v="-1"/>
    <s v="-1"/>
    <s v="1017"/>
    <s v="1348"/>
    <s v=""/>
    <s v="411111117-1017-1348"/>
    <s v="1"/>
    <s v="1"/>
    <s v="0"/>
    <s v="-1"/>
    <s v="-1"/>
    <s v="88.36292499999999"/>
    <s v="22.572659999999996"/>
    <s v="88d 21' 46.53&quot; , 22d 34' 21.576&quot;_x000a_null"/>
    <s v="96"/>
    <s v="-1"/>
    <s v="-1"/>
    <s v="0"/>
    <s v="100%"/>
    <s v="-1"/>
    <s v="CNST1"/>
    <s v="CS9C"/>
    <s v="-1"/>
    <s v="-1"/>
    <s v="-1"/>
    <s v="-1"/>
    <s v="-1"/>
    <s v="2023-10-17T13:49:35+05:30"/>
    <s v="-1"/>
    <s v="2023-10-17T13:49:35+05:30"/>
    <s v="SPEAK TO WOMEN WHO ARE 25 - 45 YEARS OF AGE"/>
    <s v="-1"/>
    <s v="-1"/>
    <s v="-1"/>
    <s v="-1"/>
    <s v="-1"/>
    <s v="-1"/>
    <s v="-1"/>
    <s v="2023-10-17"/>
    <s v="13:50:01"/>
    <s v="-1"/>
    <s v="8"/>
    <s v="2023-10-17T13:50:06+05:30"/>
    <s v="-1"/>
    <s v="7"/>
    <s v="-1"/>
    <s v="Pratima Singha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UPERVISORY LEVEL"/>
    <s v="C"/>
    <s v="-1"/>
    <s v="C"/>
    <s v="Electricity Connection"/>
    <s v="Ceiling Fan"/>
    <s v="LPG Stove"/>
    <s v="0"/>
    <s v="Colour TV"/>
    <s v="Refrigerator"/>
    <s v="0"/>
    <s v="Personal Computer/ Laptop"/>
    <s v="Car/Jeep/Van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3:56:28+05:30"/>
    <s v="-1"/>
    <s v="413"/>
    <s v="2023-10-17T13:56:28+05:30"/>
    <s v="Flavored Oats/ Masala Oats"/>
    <s v="Breakfast Cereals Like Cornflakes, Chocos, Muesli,Granola Etc"/>
    <s v="0"/>
    <s v="0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4:01:30+05:30"/>
    <s v="-1"/>
    <s v="3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01:46+05:30"/>
    <s v="2023-10-17T14:01:46+05:30"/>
    <s v="-1"/>
    <s v="732"/>
    <s v="-1"/>
    <s v="2023-10-17T14:01:46+05:30"/>
    <s v="2023-10-17T14:01:46+05:30"/>
    <s v="2023-10-17T14:01:46+05:30"/>
    <s v="-1"/>
    <s v="1697531506"/>
    <s v="2023-10-17T14:01:46+05:30"/>
    <s v="WILLING TO PARTICIPATE"/>
    <s v="-1"/>
    <s v=""/>
    <s v="-1"/>
    <s v="SAFFOLA MASALA OATS - CLASSIC MASALA TEST (NP9)"/>
    <s v="15/1"/>
    <s v="Arpuli Lane"/>
    <s v="College Square "/>
    <s v="700012"/>
    <s v="15/1"/>
    <s v="Arpuli Lane"/>
    <s v="College Square"/>
    <s v="700012"/>
    <s v="8100608109"/>
    <s v="-1"/>
    <s v="8100608109"/>
    <s v="-1"/>
    <s v="GRADUATE/ POST GRADUATE: GENERAL"/>
    <s v="-1"/>
    <s v="EMPLOYED"/>
    <s v="Working part time"/>
    <s v="6"/>
    <s v="0"/>
    <s v="0"/>
    <s v="0"/>
    <s v="1"/>
    <s v="3"/>
    <s v="1"/>
    <s v="1"/>
    <s v="0"/>
    <s v="0"/>
    <s v="-1"/>
    <s v="-1"/>
    <s v="YES"/>
    <s v="2023-10-17T14:07:52+05:30"/>
    <s v="-1"/>
    <s v="1697531872"/>
    <s v="-1"/>
    <s v="-1"/>
    <s v="-1"/>
    <s v="Screener Section 1"/>
    <s v="Screener Section 2"/>
    <s v="0"/>
    <s v="0"/>
    <s v="Main Section 3"/>
    <s v="0"/>
    <s v="Main Section 5"/>
    <s v="2023-10-17T14:07:52+05:30"/>
    <s v="2023-10-17T14:07:52+05:30"/>
    <s v="-1"/>
    <s v="365"/>
    <s v="-1"/>
    <s v="88.36290499999998"/>
    <s v="22.57256166666667"/>
    <s v="88d 21' 46.458&quot; , 22d 34' 21.222&quot;_x000a_null"/>
    <s v="-1"/>
    <s v="-1"/>
    <s v="1097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234891049"/>
    <s v="Sup:-2."/>
    <s v="2023-10-17"/>
    <s v="Followed"/>
    <s v="Address Located"/>
    <s v="Successful"/>
    <s v="-1"/>
    <s v="Yes"/>
    <s v="Yes"/>
    <s v="CAPI"/>
    <s v="LOI OK"/>
    <s v="No - Continue"/>
    <s v="No"/>
    <s v="Matched- Continue"/>
    <s v="SUPERVISORY LEVEL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491"/>
    <n v="-1"/>
    <d v="2023-10-17T13:49:41"/>
    <s v="2234891014"/>
    <s v="Android_Subject"/>
    <m/>
    <s v="6.23:40:16"/>
    <d v="2023-10-17T14:08:18"/>
    <m/>
    <d v="2023-10-19T22:20:57"/>
    <m/>
    <m/>
    <b v="1"/>
    <n v="306"/>
    <b v="0"/>
    <m/>
    <s v="28.628803333"/>
    <s v="77.280958333"/>
    <s v="Approved"/>
    <n v="5.5"/>
    <m/>
    <m/>
    <m/>
    <d v="2023-10-17T13:49:41"/>
    <d v="2023-10-17T14:08:16"/>
    <s v="Inder Jha"/>
    <n v="-1"/>
    <s v="-1"/>
    <s v="-1"/>
    <s v="LIVE"/>
    <s v="For Placement"/>
    <s v=""/>
    <s v="111111119"/>
    <s v="Rakesh Kumar Gupta "/>
    <s v="-1"/>
    <s v="-1"/>
    <s v="1017"/>
    <s v="1349"/>
    <s v=""/>
    <s v="111111119-1017-1349"/>
    <s v="1"/>
    <s v="1"/>
    <s v="0"/>
    <s v="-1"/>
    <s v="-1"/>
    <s v="77.28087333333333"/>
    <s v="28.628671666666666"/>
    <s v="77d 16' 51.144&quot; , 28d 37' 43.218&quot;_x000a_null"/>
    <s v="96"/>
    <s v="-1"/>
    <s v="-1"/>
    <s v="0"/>
    <s v="100%"/>
    <s v="-1"/>
    <s v="CNST3"/>
    <s v="CS10"/>
    <s v="-1"/>
    <s v="-1"/>
    <s v="-1"/>
    <s v="-1"/>
    <s v="-1"/>
    <s v="2023-10-17T13:50:00+05:30"/>
    <s v="-1"/>
    <s v="2023-10-17T13:50:00+05:30"/>
    <s v="SPEAK TO WOMEN WHO ARE 25 - 45 YEARS OF AGE"/>
    <s v="-1"/>
    <s v="-1"/>
    <s v="-1"/>
    <s v="-1"/>
    <s v="-1"/>
    <s v="-1"/>
    <s v="-1"/>
    <s v="2023-10-17"/>
    <s v="13:50:32"/>
    <s v="-1"/>
    <s v="8"/>
    <s v="2023-10-17T13:50:33+05:30"/>
    <s v="-1"/>
    <s v="7"/>
    <s v="-1"/>
    <s v="lalita pandey"/>
    <x v="0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PROFESSIONAL"/>
    <s v="OFFICER/EXECUTIVE JUNIOR"/>
    <s v="A2"/>
    <s v="-1"/>
    <s v="A"/>
    <s v="Electricity Connection"/>
    <s v="Ceiling Fan"/>
    <s v="LPG Stove"/>
    <s v="0"/>
    <s v="Colour TV"/>
    <s v="Refrigerator"/>
    <s v="0"/>
    <s v="Personal Computer/ Laptop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7T13:58:59+05:30"/>
    <s v="-1"/>
    <s v="539"/>
    <s v="2023-10-17T13:58:59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0"/>
    <s v="0"/>
    <s v="Maggi Vegetable Atta Noodles"/>
    <s v="0"/>
    <s v="Maggi Cuppa Noodles"/>
    <s v="Saffola Oodles"/>
    <s v="Sunfeast Yippee Noodles"/>
    <s v="0"/>
    <s v="0"/>
    <s v="0"/>
    <s v="0"/>
    <s v="0"/>
    <s v="0"/>
    <s v="0"/>
    <s v="Ching's Instant Noodles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4:04:02+05:30"/>
    <s v="-1"/>
    <s v="30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4:04:18+05:30"/>
    <s v="2023-10-17T14:04:18+05:30"/>
    <s v="-1"/>
    <s v="855"/>
    <s v="-1"/>
    <s v="2023-10-17T14:04:18+05:30"/>
    <s v="2023-10-17T14:04:18+05:30"/>
    <s v="2023-10-17T14:04:18+05:30"/>
    <s v="-1"/>
    <s v="1697531658"/>
    <s v="2023-10-17T14:04:18+05:30"/>
    <s v="WILLING TO PARTICIPATE"/>
    <s v="-1"/>
    <s v=""/>
    <s v="-1"/>
    <s v="SAFFOLA MASALA OATS - VEGGIE TWIST CURRENT (BJ6)"/>
    <s v="wA/175 gr floor"/>
    <s v="4"/>
    <s v="shakerpur delhi"/>
    <s v="110092"/>
    <s v="wA/175 gr floor"/>
    <s v="4"/>
    <s v="shakerpur delhi"/>
    <s v="110092"/>
    <s v="8826634892"/>
    <s v="-1"/>
    <s v="8826634892"/>
    <s v="-1"/>
    <s v="GRADUATE/ POST GRADUATE: GENERAL"/>
    <s v="-1"/>
    <s v="HOUSEWIFE"/>
    <s v=""/>
    <s v="4"/>
    <s v="0"/>
    <s v="1"/>
    <s v="0"/>
    <s v="1"/>
    <s v="0"/>
    <s v="1"/>
    <s v="1"/>
    <s v="0"/>
    <s v="0"/>
    <s v="-1"/>
    <s v="-1"/>
    <s v="YES"/>
    <s v="2023-10-17T14:08:14+05:30"/>
    <s v="-1"/>
    <s v="1697531894"/>
    <s v="-1"/>
    <s v="-1"/>
    <s v="-1"/>
    <s v="Screener Section 1"/>
    <s v="Screener Section 2"/>
    <s v="0"/>
    <s v="0"/>
    <s v="Main Section 3"/>
    <s v="0"/>
    <s v="Main Section 5"/>
    <s v="2023-10-17T14:08:14+05:30"/>
    <s v="2023-10-17T14:08:14+05:30"/>
    <s v="-1"/>
    <s v="236"/>
    <s v="-1"/>
    <s v="77.28095833333333"/>
    <s v="28.628803333333334"/>
    <s v="77d 16' 51.45&quot; , 28d 37' 43.692&quot;_x000a_null"/>
    <s v="-1"/>
    <s v="-1"/>
    <s v="1091"/>
    <s v="-1"/>
    <s v="2023-10-24"/>
    <s v="-1"/>
    <s v="-1"/>
    <s v="SAFFOLA MASALA OATS - VEGGIE TWIST CURRENT (BJ6)"/>
    <s v="2023-10-31"/>
    <s v="15:45:5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9156"/>
    <n v="-1"/>
    <d v="2023-10-17T14:06:11"/>
    <s v="2234891034"/>
    <s v="Android_Subject"/>
    <m/>
    <s v="1.22:51:52"/>
    <d v="2023-10-17T14:21:20"/>
    <m/>
    <d v="2023-10-18T12:03:31"/>
    <m/>
    <m/>
    <b v="1"/>
    <n v="306"/>
    <b v="0"/>
    <m/>
    <s v="26.89844"/>
    <s v="80.925756667"/>
    <s v="Approved"/>
    <n v="5.5"/>
    <m/>
    <m/>
    <m/>
    <d v="2023-10-17T14:06:11"/>
    <d v="2023-10-17T14:21:12"/>
    <s v="Anshu Srivastava"/>
    <n v="-1"/>
    <s v="-1"/>
    <s v="-1"/>
    <s v="LIVE"/>
    <s v="For QC"/>
    <s v=""/>
    <s v="311111113"/>
    <s v="Shalini Shrivastav"/>
    <s v="-1"/>
    <s v="-1"/>
    <s v="1017"/>
    <s v="1406"/>
    <s v=""/>
    <s v="311111113-1017-1406"/>
    <s v="1"/>
    <s v="1"/>
    <s v="0"/>
    <s v="-1"/>
    <s v="-1"/>
    <s v="80.92592333333333"/>
    <s v="26.898288333333333"/>
    <s v="80d 55' 33.324&quot; , 26d 53' 53.838&quot;_x000a_null"/>
    <s v="96"/>
    <s v="-1"/>
    <s v="-1"/>
    <s v="0"/>
    <s v="100%"/>
    <s v="-1"/>
    <s v="CNST3"/>
    <s v="CS10"/>
    <s v="-1"/>
    <s v="-1"/>
    <s v="-1"/>
    <s v="-1"/>
    <s v="-1"/>
    <s v="2023-10-17T14:08:19+05:30"/>
    <s v="-1"/>
    <s v="2023-10-17T14:08:19+05:30"/>
    <s v="SPEAK TO WOMEN WHO ARE 25 - 45 YEARS OF AGE"/>
    <s v="-1"/>
    <s v="-1"/>
    <s v="-1"/>
    <s v="-1"/>
    <s v="-1"/>
    <s v="-1"/>
    <s v="-1"/>
    <s v="2023-10-17"/>
    <s v="14:08:31"/>
    <s v="-1"/>
    <s v="8"/>
    <s v="2023-10-17T14:08:32+05:30"/>
    <s v="-1"/>
    <s v="7"/>
    <s v="-1"/>
    <s v="Chandi kasyap"/>
    <x v="2"/>
    <x v="1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4:12:19+05:30"/>
    <s v="-1"/>
    <s v="240"/>
    <s v="2023-10-17T14:12:1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4:16:17+05:30"/>
    <s v="-1"/>
    <s v="23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4:16:34+05:30"/>
    <s v="2023-10-17T14:16:34+05:30"/>
    <s v="-1"/>
    <s v="495"/>
    <s v="-1"/>
    <s v="2023-10-17T14:16:34+05:30"/>
    <s v="2023-10-17T14:16:34+05:30"/>
    <s v="2023-10-17T14:16:34+05:30"/>
    <s v="-1"/>
    <s v="1697532394"/>
    <s v="2023-10-17T14:16:34+05:30"/>
    <s v="WILLING TO PARTICIPATE"/>
    <s v="-1"/>
    <s v=""/>
    <s v="-1"/>
    <s v="SAFFOLA MASALA OATS - CLASSIC MASALA CURRENT (AF3)"/>
    <s v="Faijullaganj"/>
    <s v="Shiwala park"/>
    <s v="Faijullaganj"/>
    <s v="226020"/>
    <s v="Faijullaganj"/>
    <s v="Shiwala park"/>
    <s v="Faijullaganj"/>
    <s v="226020"/>
    <s v="8604150581"/>
    <s v="-1"/>
    <s v="8604150581"/>
    <s v="-1"/>
    <s v="GRADUATE/ POST GRADUATE: GENERAL"/>
    <s v="-1"/>
    <s v="HOUSEWIFE"/>
    <s v=""/>
    <s v="2"/>
    <s v="0"/>
    <s v="0"/>
    <s v="0"/>
    <s v="0"/>
    <s v="1"/>
    <s v="1"/>
    <s v="0"/>
    <s v="0"/>
    <s v="0"/>
    <s v="-1"/>
    <s v="-1"/>
    <s v="YES"/>
    <s v="2023-10-17T14:21:09+05:30"/>
    <s v="-1"/>
    <s v="1697532669"/>
    <s v="-1"/>
    <s v="-1"/>
    <s v="-1"/>
    <s v="Screener Section 1"/>
    <s v="Screener Section 2"/>
    <s v="0"/>
    <s v="0"/>
    <s v="Main Section 3"/>
    <s v="0"/>
    <s v="Main Section 5"/>
    <s v="2023-10-17T14:21:10+05:30"/>
    <s v="2023-10-17T14:21:10+05:30"/>
    <s v="-1"/>
    <s v="276"/>
    <s v="-1"/>
    <s v="80.92575666666667"/>
    <s v="26.898439999999997"/>
    <s v="80d 55' 32.724&quot; , 26d 53' 54.384&quot;_x000a_null"/>
    <s v="-1"/>
    <s v="-1"/>
    <s v="771"/>
    <s v="-1"/>
    <s v="2023-10-18"/>
    <s v="-1"/>
    <s v="-1"/>
    <s v="SAFFOLA MASALA OATS - CLASSIC MASALA CURRENT (AF3)"/>
    <s v="2023-10-25"/>
    <s v="10:45:37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9538"/>
    <n v="-1"/>
    <d v="2023-10-17T14:12:12"/>
    <s v="2234891047"/>
    <s v="Android_Subject"/>
    <m/>
    <d v="1899-12-30T00:16:50"/>
    <d v="2023-10-17T14:29:05"/>
    <m/>
    <d v="2023-10-17T20:23:38"/>
    <m/>
    <m/>
    <b v="1"/>
    <n v="306"/>
    <b v="0"/>
    <m/>
    <s v="22.559048333"/>
    <s v="88.409091667"/>
    <s v="Approved"/>
    <n v="5.5"/>
    <m/>
    <m/>
    <m/>
    <d v="2023-10-17T14:12:12"/>
    <d v="2023-10-17T14:29:02"/>
    <s v="Samit Ghosh"/>
    <n v="-1"/>
    <s v="-1"/>
    <s v="-1"/>
    <s v="LIVE"/>
    <s v="-1"/>
    <s v=""/>
    <s v="411111115"/>
    <s v="Swapna Paul"/>
    <s v="-1"/>
    <s v="-1"/>
    <s v="1017"/>
    <s v="1412"/>
    <s v=""/>
    <s v="411111115-1017-1412"/>
    <s v="1"/>
    <s v="1"/>
    <s v="0"/>
    <s v="-1"/>
    <s v="-1"/>
    <s v="88.40899833333333"/>
    <s v="22.559078333333332"/>
    <s v="88d 24' 32.394&quot; , 22d 33' 32.682&quot;_x000a_null"/>
    <s v="96"/>
    <s v="-1"/>
    <s v="-1"/>
    <s v="0"/>
    <s v="100%"/>
    <s v="-1"/>
    <s v="CNST1"/>
    <s v="CS9C"/>
    <s v="-1"/>
    <s v="-1"/>
    <s v="-1"/>
    <s v="-1"/>
    <s v="-1"/>
    <s v="2023-10-17T14:12:29+05:30"/>
    <s v="-1"/>
    <s v="2023-10-17T14:12:29+05:30"/>
    <s v="SPEAK TO WOMEN WHO ARE 25 - 45 YEARS OF AGE"/>
    <s v="-1"/>
    <s v="-1"/>
    <s v="-1"/>
    <s v="-1"/>
    <s v="-1"/>
    <s v="-1"/>
    <s v="-1"/>
    <s v="2023-10-17"/>
    <s v="14:13:12"/>
    <s v="-1"/>
    <s v="8"/>
    <s v="2023-10-17T14:13:19+05:30"/>
    <s v="-1"/>
    <s v="7"/>
    <s v="-1"/>
    <s v="Chitra Dirghangi"/>
    <x v="1"/>
    <x v="1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4:19:28+05:30"/>
    <s v="-1"/>
    <s v="419"/>
    <s v="2023-10-17T14:19:28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4:21:50+05:30"/>
    <s v="-1"/>
    <s v="14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7T14:21:56+05:30"/>
    <s v="2023-10-17T14:21:56+05:30"/>
    <s v="-1"/>
    <s v="566"/>
    <s v="-1"/>
    <s v="2023-10-17T14:21:56+05:30"/>
    <s v="2023-10-17T14:21:56+05:30"/>
    <s v="2023-10-17T14:21:56+05:30"/>
    <s v="-1"/>
    <s v="1697532716"/>
    <s v="2023-10-17T14:21:56+05:30"/>
    <s v="WILLING TO PARTICIPATE"/>
    <s v="-1"/>
    <s v=""/>
    <s v="-1"/>
    <s v="SAFFOLA MASALA OATS - CLASSIC MASALA TEST (NP9)"/>
    <s v="3/33 New C I T Bilding"/>
    <s v="Beleghata Main Road"/>
    <s v="Beleghata "/>
    <s v="700010"/>
    <s v="3/33 New C I T Bilding"/>
    <s v="Beleghata Main Road"/>
    <s v="Beleghata"/>
    <s v="700010"/>
    <s v="9432864016"/>
    <s v="-1"/>
    <s v="9432864016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7T14:25:29+05:30"/>
    <s v="-1"/>
    <s v="1697532929"/>
    <s v="-1"/>
    <s v="-1"/>
    <s v="-1"/>
    <s v="Screener Section 1"/>
    <s v="Screener Section 2"/>
    <s v="0"/>
    <s v="0"/>
    <s v="Main Section 3"/>
    <s v="0"/>
    <s v="Main Section 5"/>
    <s v="2023-10-17T14:25:29+05:30"/>
    <s v="2023-10-17T14:25:29+05:30"/>
    <s v="-1"/>
    <s v="213"/>
    <s v="-1"/>
    <s v="88.40909166666667"/>
    <s v="22.559048333333333"/>
    <s v="88d 24' 32.73&quot; , 22d 33' 32.574&quot;_x000a_null"/>
    <s v="-1"/>
    <s v="-1"/>
    <s v="77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9896"/>
    <n v="-1"/>
    <d v="2023-10-17T14:17:01"/>
    <s v="2234891014"/>
    <s v="Android_Subject"/>
    <m/>
    <s v="6.23:14:03"/>
    <d v="2023-10-17T14:36:47"/>
    <m/>
    <d v="2023-10-19T22:20:57"/>
    <m/>
    <m/>
    <b v="1"/>
    <n v="306"/>
    <b v="0"/>
    <m/>
    <s v="28.628961667"/>
    <s v="77.280845"/>
    <s v="Approved"/>
    <n v="5.5"/>
    <m/>
    <m/>
    <m/>
    <d v="2023-10-17T14:17:01"/>
    <d v="2023-10-17T14:36:44"/>
    <s v="Inder Jha"/>
    <n v="-1"/>
    <s v="-1"/>
    <s v="-1"/>
    <s v="LIVE"/>
    <s v="For Placement"/>
    <s v=""/>
    <s v="111111119"/>
    <s v="Rakesh Kumar Gupta "/>
    <s v="-1"/>
    <s v="-1"/>
    <s v="1017"/>
    <s v="1417"/>
    <s v=""/>
    <s v="111111119-1017-1417"/>
    <s v="1"/>
    <s v="1"/>
    <s v="0"/>
    <s v="-1"/>
    <s v="-1"/>
    <s v="77.28087166666666"/>
    <s v="28.629073333333334"/>
    <s v="77d 16' 51.138&quot; , 28d 37' 44.664&quot;_x000a_null"/>
    <s v="96"/>
    <s v="-1"/>
    <s v="-1"/>
    <s v="0"/>
    <s v="100%"/>
    <s v="-1"/>
    <s v="CNST3"/>
    <s v="CS10"/>
    <s v="-1"/>
    <s v="-1"/>
    <s v="-1"/>
    <s v="-1"/>
    <s v="-1"/>
    <s v="2023-10-17T14:17:20+05:30"/>
    <s v="-1"/>
    <s v="2023-10-17T14:17:20+05:30"/>
    <s v="SPEAK TO WOMEN WHO ARE 25 - 45 YEARS OF AGE"/>
    <s v="-1"/>
    <s v="-1"/>
    <s v="-1"/>
    <s v="-1"/>
    <s v="-1"/>
    <s v="-1"/>
    <s v="-1"/>
    <s v="2023-10-17"/>
    <s v="14:18:47"/>
    <s v="-1"/>
    <s v="8"/>
    <s v="2023-10-17T14:18:49+05:30"/>
    <s v="-1"/>
    <s v="7"/>
    <s v="-1"/>
    <s v="mamta diwaker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7T14:25:42+05:30"/>
    <s v="-1"/>
    <s v="502"/>
    <s v="2023-10-17T14:25:4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Kwality"/>
    <s v="0"/>
    <s v="0"/>
    <s v="Patanjali Cornflakes"/>
    <s v="Soulfull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Wai Wai Noodles"/>
    <s v="0"/>
    <s v="0"/>
    <s v="0"/>
    <s v="0"/>
    <s v="Saffola Oodles"/>
    <s v="2023-10-17T14:32:01+05:30"/>
    <s v="-1"/>
    <s v="37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4:32:54+05:30"/>
    <s v="2023-10-17T14:32:54+05:30"/>
    <s v="-1"/>
    <s v="907"/>
    <s v="-1"/>
    <s v="2023-10-17T14:32:54+05:30"/>
    <s v="2023-10-17T14:32:54+05:30"/>
    <s v="2023-10-17T14:32:54+05:30"/>
    <s v="-1"/>
    <s v="1697533374"/>
    <s v="2023-10-17T14:32:54+05:30"/>
    <s v="WILLING TO PARTICIPATE"/>
    <s v="-1"/>
    <s v=""/>
    <s v="-1"/>
    <s v="SAFFOLA MASALA OATS - VEGGIE TWIST TEST (LK2)"/>
    <s v="wA/160 gr floor "/>
    <s v="5"/>
    <s v="shakerpur"/>
    <s v="110092"/>
    <s v="wA/160 gr floor"/>
    <s v="5"/>
    <s v="shakerpur"/>
    <s v="110092"/>
    <s v="7380572375"/>
    <s v="-1"/>
    <s v="7380572375"/>
    <s v="-1"/>
    <s v="SSC/ HSC"/>
    <s v="-1"/>
    <s v="HOUSEWIFE"/>
    <s v=""/>
    <s v="5"/>
    <s v="0"/>
    <s v="0"/>
    <s v="1"/>
    <s v="0"/>
    <s v="2"/>
    <s v="1"/>
    <s v="1"/>
    <s v="0"/>
    <s v="0"/>
    <s v="-1"/>
    <s v="-1"/>
    <s v="YES"/>
    <s v="2023-10-17T14:36:42+05:30"/>
    <s v="-1"/>
    <s v="1697533602"/>
    <s v="-1"/>
    <s v="-1"/>
    <s v="-1"/>
    <s v="Screener Section 1"/>
    <s v="Screener Section 2"/>
    <s v="0"/>
    <s v="0"/>
    <s v="Main Section 3"/>
    <s v="0"/>
    <s v="Main Section 5"/>
    <s v="2023-10-17T14:36:42+05:30"/>
    <s v="2023-10-17T14:36:42+05:30"/>
    <s v="-1"/>
    <s v="229"/>
    <s v="-1"/>
    <s v="77.280845"/>
    <s v="28.62896166666667"/>
    <s v="77d 16' 51.042&quot; , 28d 37' 44.262&quot;_x000a_null"/>
    <s v="-1"/>
    <s v="-1"/>
    <s v="1136"/>
    <s v="-1"/>
    <s v="2023-10-24"/>
    <s v="-1"/>
    <s v="-1"/>
    <s v="SAFFOLA MASALA OATS - VEGGIE TWIST TEST (LK2)"/>
    <s v="2023-10-31"/>
    <s v="15:31:0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0005"/>
    <n v="-1"/>
    <d v="2023-10-17T14:21:08"/>
    <s v="2234891059"/>
    <s v="Android_Subject"/>
    <m/>
    <s v="5.09:44:20"/>
    <d v="2023-10-17T14:38:42"/>
    <m/>
    <d v="2023-10-17T20:27:07"/>
    <m/>
    <m/>
    <b v="1"/>
    <n v="306"/>
    <b v="0"/>
    <m/>
    <s v="22.572945"/>
    <s v="88.362921667"/>
    <s v="Approved"/>
    <n v="5.5"/>
    <m/>
    <m/>
    <m/>
    <d v="2023-10-17T14:21:08"/>
    <d v="2023-10-17T14:38:41"/>
    <s v="Samit Ghosh"/>
    <n v="-1"/>
    <s v="-1"/>
    <s v="-1"/>
    <s v="LIVE"/>
    <s v="For QC"/>
    <s v=""/>
    <s v="411111117"/>
    <s v="Bulbul Mallick"/>
    <s v="-1"/>
    <s v="-1"/>
    <s v="1017"/>
    <s v="1421"/>
    <s v=""/>
    <s v="411111117-1017-1421"/>
    <s v="1"/>
    <s v="1"/>
    <s v="0"/>
    <s v="-1"/>
    <s v="-1"/>
    <s v="88.36278166666668"/>
    <s v="22.572955"/>
    <s v="88d 21' 46.014&quot; , 22d 34' 22.638&quot;_x000a_null"/>
    <s v="96"/>
    <s v="-1"/>
    <s v="-1"/>
    <s v="0"/>
    <s v="100%"/>
    <s v="-1"/>
    <s v="CNST1"/>
    <s v="CS9C"/>
    <s v="-1"/>
    <s v="-1"/>
    <s v="-1"/>
    <s v="-1"/>
    <s v="-1"/>
    <s v="2023-10-17T14:21:37+05:30"/>
    <s v="-1"/>
    <s v="2023-10-17T14:21:37+05:30"/>
    <s v="SPEAK TO WOMEN WHO ARE 25 - 45 YEARS OF AGE"/>
    <s v="-1"/>
    <s v="-1"/>
    <s v="-1"/>
    <s v="-1"/>
    <s v="-1"/>
    <s v="-1"/>
    <s v="-1"/>
    <s v="2023-10-17"/>
    <s v="14:22:10"/>
    <s v="-1"/>
    <s v="8"/>
    <s v="2023-10-17T14:22:15+05:30"/>
    <s v="-1"/>
    <s v="7"/>
    <s v="-1"/>
    <s v="Priti Das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4:29:07+05:30"/>
    <s v="-1"/>
    <s v="450"/>
    <s v="2023-10-17T14:29:07+05:30"/>
    <s v="Flavored Oats/ Masala Oats"/>
    <s v="Breakfast Cereals Like Cornflakes, Chocos, Muesli,Granola Etc"/>
    <s v="0"/>
    <s v="0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7T14:33:51+05:30"/>
    <s v="-1"/>
    <s v="2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7T14:34:08+05:30"/>
    <s v="2023-10-17T14:34:08+05:30"/>
    <s v="-1"/>
    <s v="752"/>
    <s v="-1"/>
    <s v="2023-10-17T14:34:08+05:30"/>
    <s v="2023-10-17T14:34:08+05:30"/>
    <s v="2023-10-17T14:34:08+05:30"/>
    <s v="-1"/>
    <s v="1697533448"/>
    <s v="2023-10-17T14:34:08+05:30"/>
    <s v="WILLING TO PARTICIPATE"/>
    <s v="-1"/>
    <s v=""/>
    <s v="-1"/>
    <s v="SAFFOLA MASALA OATS - CLASSIC MASALA TEST (NP9)"/>
    <s v="17/H/7"/>
    <s v="Arpuli Lane"/>
    <s v="College Square "/>
    <s v="700012"/>
    <s v="17/H/7"/>
    <s v="Arpuli Lane"/>
    <s v="College Square"/>
    <s v="700012"/>
    <s v="6290860399"/>
    <s v="-1"/>
    <s v="6290860399"/>
    <s v="-1"/>
    <s v="GRADUATE/ POST GRADUATE: GENERAL"/>
    <s v="-1"/>
    <s v="EMPLOYED"/>
    <s v="Working full time"/>
    <s v="2"/>
    <s v="0"/>
    <s v="0"/>
    <s v="0"/>
    <s v="0"/>
    <s v="1"/>
    <s v="0"/>
    <s v="1"/>
    <s v="0"/>
    <s v="0"/>
    <s v="-1"/>
    <s v="-1"/>
    <s v="YES"/>
    <s v="2023-10-17T14:38:31+05:30"/>
    <s v="-1"/>
    <s v="1697533711"/>
    <s v="-1"/>
    <s v="-1"/>
    <s v="-1"/>
    <s v="Screener Section 1"/>
    <s v="Screener Section 2"/>
    <s v="0"/>
    <s v="0"/>
    <s v="Main Section 3"/>
    <s v="0"/>
    <s v="Main Section 5"/>
    <s v="2023-10-17T14:38:31+05:30"/>
    <s v="2023-10-17T14:38:31+05:30"/>
    <s v="-1"/>
    <s v="263"/>
    <s v="-1"/>
    <s v="88.36292166666665"/>
    <s v="22.572944999999997"/>
    <s v="88d 21' 46.518&quot; , 22d 34' 22.602&quot;_x000a_null"/>
    <s v="-1"/>
    <s v="-1"/>
    <s v="1015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234891049"/>
    <s v="Sup:-2."/>
    <s v="2023-10-17"/>
    <s v="Followed"/>
    <s v="Address Located"/>
    <s v="Successful"/>
    <s v="-1"/>
    <s v="Yes"/>
    <s v="Yes"/>
    <s v="CAPI"/>
    <s v="LOI OK"/>
    <s v="No - Continue"/>
    <s v="No"/>
    <s v="Matched- Continue"/>
    <s v="SUPERVISORY LEVE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0078"/>
    <n v="-1"/>
    <d v="2023-10-17T14:17:11"/>
    <s v="2234891045"/>
    <s v="Android_Subject"/>
    <m/>
    <d v="1899-12-30T00:22:23"/>
    <d v="2023-10-17T14:39:36"/>
    <m/>
    <d v="2023-10-18T10:07:54"/>
    <m/>
    <m/>
    <b v="1"/>
    <n v="306"/>
    <b v="0"/>
    <m/>
    <s v="22.479605"/>
    <s v="88.385721667"/>
    <s v="Approved"/>
    <n v="5.5"/>
    <m/>
    <m/>
    <m/>
    <d v="2023-10-17T14:17:11"/>
    <d v="2023-10-17T14:39:34"/>
    <s v="Samit Ghosh"/>
    <n v="-1"/>
    <s v="-1"/>
    <s v="-1"/>
    <s v="LIVE"/>
    <s v="-1"/>
    <s v=""/>
    <s v="411111111"/>
    <s v="Ruby Raut"/>
    <s v="-1"/>
    <s v="-1"/>
    <s v="1017"/>
    <s v="1417"/>
    <s v=""/>
    <s v="411111111-1017-1417"/>
    <s v="1"/>
    <s v="1"/>
    <s v="0"/>
    <s v="-1"/>
    <s v="-1"/>
    <s v="88.38537166666669"/>
    <s v="22.479298333333336"/>
    <s v="88d 23' 7.338&quot; , 22d 28' 45.474&quot;_x000a_null"/>
    <s v="96"/>
    <s v="-1"/>
    <s v="-1"/>
    <s v="0"/>
    <s v="100%"/>
    <s v="-1"/>
    <s v="CNST1"/>
    <s v="CS9C"/>
    <s v="-1"/>
    <s v="-1"/>
    <s v="-1"/>
    <s v="-1"/>
    <s v="-1"/>
    <s v="2023-10-17T14:17:34+05:30"/>
    <s v="-1"/>
    <s v="2023-10-17T14:17:34+05:30"/>
    <s v="SPEAK TO WOMEN WHO ARE 25 - 45 YEARS OF AGE"/>
    <s v="-1"/>
    <s v="-1"/>
    <s v="-1"/>
    <s v="-1"/>
    <s v="-1"/>
    <s v="-1"/>
    <s v="-1"/>
    <s v="2023-10-17"/>
    <s v="14:18:05"/>
    <s v="-1"/>
    <s v="8"/>
    <s v="2023-10-17T14:18:07+05:30"/>
    <s v="-1"/>
    <s v="7"/>
    <s v="-1"/>
    <s v="Rakhi Ghosh"/>
    <x v="1"/>
    <x v="1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4:25:21+05:30"/>
    <s v="-1"/>
    <s v="467"/>
    <s v="2023-10-17T14:25:21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4:32:04+05:30"/>
    <s v="-1"/>
    <s v="40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32:38+05:30"/>
    <s v="2023-10-17T14:32:38+05:30"/>
    <s v="-1"/>
    <s v="903"/>
    <s v="-1"/>
    <s v="2023-10-17T14:32:38+05:30"/>
    <s v="2023-10-17T14:32:38+05:30"/>
    <s v="2023-10-17T14:32:38+05:30"/>
    <s v="-1"/>
    <s v="1697533358"/>
    <s v="2023-10-17T14:32:38+05:30"/>
    <s v="WILLING TO PARTICIPATE"/>
    <s v="-1"/>
    <s v=""/>
    <s v="-1"/>
    <s v="SAFFOLA MASALA OATS - CLASSIC MASALA TEST (NP9)"/>
    <s v="A/7"/>
    <s v="Rabindra pally"/>
    <s v="Baghajatin"/>
    <s v="700086"/>
    <s v="A/7"/>
    <s v="Rabindra pally"/>
    <s v="Baghajatin"/>
    <s v="700086"/>
    <s v="7044546246"/>
    <s v="-1"/>
    <s v="7044546246"/>
    <s v="-1"/>
    <s v="SSC/ HSC"/>
    <s v="-1"/>
    <s v="HOUSEWIFE"/>
    <s v=""/>
    <s v="4"/>
    <s v="0"/>
    <s v="1"/>
    <s v="0"/>
    <s v="1"/>
    <s v="0"/>
    <s v="1"/>
    <s v="1"/>
    <s v="0"/>
    <s v="0"/>
    <s v="-1"/>
    <s v="-1"/>
    <s v="YES"/>
    <s v="2023-10-17T14:37:07+05:30"/>
    <s v="-1"/>
    <s v="1697533627"/>
    <s v="-1"/>
    <s v="-1"/>
    <s v="-1"/>
    <s v="Screener Section 1"/>
    <s v="Screener Section 2"/>
    <s v="0"/>
    <s v="0"/>
    <s v="Main Section 3"/>
    <s v="0"/>
    <s v="Main Section 5"/>
    <s v="2023-10-17T14:37:07+05:30"/>
    <s v="2023-10-17T14:37:07+05:30"/>
    <s v="-1"/>
    <s v="269"/>
    <s v="-1"/>
    <s v="88.38572166666667"/>
    <s v="22.479605"/>
    <s v="88d 23' 8.598&quot; , 22d 28' 46.578&quot;_x000a_null"/>
    <s v="-1"/>
    <s v="-1"/>
    <s v="117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0302"/>
    <n v="-1"/>
    <d v="2023-10-17T14:26:27"/>
    <s v="2234891048"/>
    <s v="Android_Subject"/>
    <m/>
    <d v="1899-12-30T00:18:22"/>
    <d v="2023-10-17T14:44:51"/>
    <m/>
    <d v="2023-10-17T20:08:02"/>
    <m/>
    <m/>
    <b v="1"/>
    <n v="306"/>
    <b v="0"/>
    <m/>
    <s v="22.459925"/>
    <s v="88.309241667"/>
    <s v="Approved"/>
    <n v="5.5"/>
    <m/>
    <m/>
    <m/>
    <d v="2023-10-17T14:26:27"/>
    <d v="2023-10-17T14:44:49"/>
    <s v="Samit Ghosh"/>
    <n v="-1"/>
    <s v="-1"/>
    <s v="-1"/>
    <s v="LIVE"/>
    <s v="-1"/>
    <s v=""/>
    <s v="411111113"/>
    <s v="Malati"/>
    <s v="-1"/>
    <s v="-1"/>
    <s v="1017"/>
    <s v="1426"/>
    <s v=""/>
    <s v="411111113-1017-1426"/>
    <s v="1"/>
    <s v="1"/>
    <s v="0"/>
    <s v="-1"/>
    <s v="-1"/>
    <s v="88.30924833333331"/>
    <s v="22.45989833333333"/>
    <s v="88d 18' 33.294&quot; , 22d 27' 35.634&quot;_x000a_null"/>
    <s v="96"/>
    <s v="-1"/>
    <s v="-1"/>
    <s v="0"/>
    <s v="100%"/>
    <s v="-1"/>
    <s v="CNST1"/>
    <s v="CS9C"/>
    <s v="-1"/>
    <s v="-1"/>
    <s v="-1"/>
    <s v="-1"/>
    <s v="-1"/>
    <s v="2023-10-17T14:26:48+05:30"/>
    <s v="-1"/>
    <s v="2023-10-17T14:26:48+05:30"/>
    <s v="SPEAK TO WOMEN WHO ARE 25 - 45 YEARS OF AGE"/>
    <s v="-1"/>
    <s v="-1"/>
    <s v="-1"/>
    <s v="-1"/>
    <s v="-1"/>
    <s v="-1"/>
    <s v="-1"/>
    <s v="2023-10-17"/>
    <s v="14:27:20"/>
    <s v="-1"/>
    <s v="8"/>
    <s v="2023-10-17T14:27:21+05:30"/>
    <s v="-1"/>
    <s v="7"/>
    <s v="-1"/>
    <s v="Arpita adhikari"/>
    <x v="1"/>
    <x v="1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4:34:11+05:30"/>
    <s v="-1"/>
    <s v="443"/>
    <s v="2023-10-17T14:34:11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Kellogg's Kpak"/>
    <s v="Kellogg's Muesli"/>
    <s v="Kellogg's Special K"/>
    <s v="0"/>
    <s v="Mohun's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4:40:18+05:30"/>
    <s v="-1"/>
    <s v="36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40:40+05:30"/>
    <s v="2023-10-17T14:40:40+05:30"/>
    <s v="-1"/>
    <s v="832"/>
    <s v="-1"/>
    <s v="2023-10-17T14:40:40+05:30"/>
    <s v="2023-10-17T14:40:40+05:30"/>
    <s v="2023-10-17T14:40:40+05:30"/>
    <s v="-1"/>
    <s v="1697533840"/>
    <s v="2023-10-17T14:40:40+05:30"/>
    <s v="WILLING TO PARTICIPATE"/>
    <s v="-1"/>
    <s v=""/>
    <s v="-1"/>
    <s v="SAFFOLA MASALA OATS - CLASSIC MASALA TEST (NP9)"/>
    <s v="2"/>
    <s v="Mukundo das pally"/>
    <s v="Thakur pukur"/>
    <s v="700063"/>
    <s v="2"/>
    <s v="Mukundo das pally"/>
    <s v="Thakur pukur"/>
    <s v="700063"/>
    <s v="6290734060"/>
    <s v="-1"/>
    <s v="6290734060"/>
    <s v="-1"/>
    <s v="GRADUATE/ POST GRADUATE: GENERAL"/>
    <s v="-1"/>
    <s v="HOUSEWIFE"/>
    <s v=""/>
    <s v="5"/>
    <s v="0"/>
    <s v="0"/>
    <s v="1"/>
    <s v="0"/>
    <s v="0"/>
    <s v="1"/>
    <s v="1"/>
    <s v="1"/>
    <s v="1"/>
    <s v="-1"/>
    <s v="-1"/>
    <s v="YES"/>
    <s v="2023-10-17T14:44:47+05:30"/>
    <s v="-1"/>
    <s v="1697534087"/>
    <s v="-1"/>
    <s v="-1"/>
    <s v="-1"/>
    <s v="Screener Section 1"/>
    <s v="Screener Section 2"/>
    <s v="0"/>
    <s v="0"/>
    <s v="Main Section 3"/>
    <s v="0"/>
    <s v="Main Section 5"/>
    <s v="2023-10-17T14:44:47+05:30"/>
    <s v="2023-10-17T14:44:47+05:30"/>
    <s v="-1"/>
    <s v="247"/>
    <s v="-1"/>
    <s v="88.30924166666667"/>
    <s v="22.459925"/>
    <s v="88d 18' 33.27&quot; , 22d 27' 35.73&quot;_x000a_null"/>
    <s v="-1"/>
    <s v="-1"/>
    <s v="107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069"/>
    <n v="-1"/>
    <d v="2023-10-17T14:46:43"/>
    <s v="2234891014"/>
    <s v="Android_Subject"/>
    <m/>
    <s v="6.22:45:28"/>
    <d v="2023-10-17T15:02:39"/>
    <m/>
    <d v="2023-10-19T22:20:57"/>
    <m/>
    <m/>
    <b v="1"/>
    <n v="306"/>
    <b v="0"/>
    <m/>
    <s v="28.628948333"/>
    <s v="77.280593333"/>
    <s v="Approved"/>
    <n v="5.5"/>
    <m/>
    <m/>
    <m/>
    <d v="2023-10-17T14:46:43"/>
    <d v="2023-10-17T15:02:37"/>
    <s v="Inder Jha"/>
    <n v="-1"/>
    <s v="-1"/>
    <s v="-1"/>
    <s v="LIVE"/>
    <s v="For Placement"/>
    <s v=""/>
    <s v="111111119"/>
    <s v="Rakesh Kumar Gupta "/>
    <s v="-1"/>
    <s v="-1"/>
    <s v="1017"/>
    <s v="1446"/>
    <s v=""/>
    <s v="111111119-1017-1446"/>
    <s v="1"/>
    <s v="1"/>
    <s v="0"/>
    <s v="-1"/>
    <s v="-1"/>
    <s v="77.28072333333333"/>
    <s v="28.628466666666668"/>
    <s v="77d 16' 50.604&quot; , 28d 37' 42.48&quot;_x000a_null"/>
    <s v="96"/>
    <s v="-1"/>
    <s v="-1"/>
    <s v="0"/>
    <s v="100%"/>
    <s v="-1"/>
    <s v="CNST3"/>
    <s v="CS10"/>
    <s v="-1"/>
    <s v="-1"/>
    <s v="-1"/>
    <s v="-1"/>
    <s v="-1"/>
    <s v="2023-10-17T14:47:06+05:30"/>
    <s v="-1"/>
    <s v="2023-10-17T14:47:06+05:30"/>
    <s v="SPEAK TO WOMEN WHO ARE 25 - 45 YEARS OF AGE"/>
    <s v="-1"/>
    <s v="-1"/>
    <s v="-1"/>
    <s v="-1"/>
    <s v="-1"/>
    <s v="-1"/>
    <s v="-1"/>
    <s v="2023-10-17"/>
    <s v="14:47:32"/>
    <s v="-1"/>
    <s v="8"/>
    <s v="2023-10-17T14:47:34+05:30"/>
    <s v="-1"/>
    <s v="7"/>
    <s v="-1"/>
    <s v="nisha gupta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4:54:27+05:30"/>
    <s v="-1"/>
    <s v="441"/>
    <s v="2023-10-17T14:54:2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Ching's Secret Flavored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Sunfeast Yippee Noodles"/>
    <s v="0"/>
    <s v="Top Ramen Cup Noodles"/>
    <s v="0"/>
    <s v="0"/>
    <s v="0"/>
    <s v="0"/>
    <s v="0"/>
    <s v="0"/>
    <s v="0"/>
    <s v="0"/>
    <s v="0"/>
    <s v="0"/>
    <s v="0"/>
    <s v="0"/>
    <s v="Maggi Cuppa Noodles"/>
    <s v="0"/>
    <s v="Sunfeast Yippee Noodles"/>
    <s v="0"/>
    <s v="0"/>
    <s v="0"/>
    <s v="0"/>
    <s v="0"/>
    <s v="0"/>
    <s v="0"/>
    <s v="Sunfeast Yippee Noodles"/>
    <s v="2023-10-17T14:58:25+05:30"/>
    <s v="-1"/>
    <s v="23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4:59:16+05:30"/>
    <s v="2023-10-17T14:59:16+05:30"/>
    <s v="-1"/>
    <s v="729"/>
    <s v="-1"/>
    <s v="2023-10-17T14:59:16+05:30"/>
    <s v="2023-10-17T14:59:16+05:30"/>
    <s v="2023-10-17T14:59:16+05:30"/>
    <s v="-1"/>
    <s v="1697534956"/>
    <s v="2023-10-17T14:59:16+05:30"/>
    <s v="WILLING TO PARTICIPATE"/>
    <s v="-1"/>
    <s v=""/>
    <s v="-1"/>
    <s v="SAFFOLA MASALA OATS - CLASSIC MASALA CURRENT (AF3)"/>
    <s v="wA/176 gr floor "/>
    <s v="4"/>
    <s v="shakerpur Delhi "/>
    <s v="110092"/>
    <s v="wA/176 gr floor"/>
    <s v="4"/>
    <s v="shakerpur Delhi"/>
    <s v="110092"/>
    <s v="9667730126"/>
    <s v="-1"/>
    <s v="9667730126"/>
    <s v="-1"/>
    <s v="SSC/ HSC"/>
    <s v="-1"/>
    <s v="HOUSEWIFE"/>
    <s v=""/>
    <s v="5"/>
    <s v="1"/>
    <s v="1"/>
    <s v="0"/>
    <s v="0"/>
    <s v="1"/>
    <s v="1"/>
    <s v="0"/>
    <s v="0"/>
    <s v="1"/>
    <s v="0"/>
    <s v="1"/>
    <s v="YES"/>
    <s v="2023-10-17T15:02:34+05:30"/>
    <s v="-1"/>
    <s v="1697535154"/>
    <s v="-1"/>
    <s v="-1"/>
    <s v="-1"/>
    <s v="Screener Section 1"/>
    <s v="Screener Section 2"/>
    <s v="0"/>
    <s v="0"/>
    <s v="Main Section 3"/>
    <s v="0"/>
    <s v="Main Section 5"/>
    <s v="2023-10-17T15:02:34+05:30"/>
    <s v="2023-10-17T15:02:34+05:30"/>
    <s v="-1"/>
    <s v="198"/>
    <s v="-1"/>
    <s v="77.28059333333334"/>
    <s v="28.62894833333333"/>
    <s v="77d 16' 50.136&quot; , 28d 37' 44.214&quot;_x000a_null"/>
    <s v="-1"/>
    <s v="-1"/>
    <s v="927"/>
    <s v="-1"/>
    <s v="2023-10-24"/>
    <s v="-1"/>
    <s v="-1"/>
    <s v="SAFFOLA MASALA OATS - CLASSIC MASALA CURRENT (AF3)"/>
    <s v="2023-10-31"/>
    <s v="17:32:1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325"/>
    <n v="-1"/>
    <d v="2023-10-17T14:53:32"/>
    <s v="2234891059"/>
    <s v="Android_Subject"/>
    <m/>
    <s v="3.17:47:39"/>
    <d v="2023-10-17T15:09:40"/>
    <m/>
    <d v="2023-10-17T20:27:07"/>
    <m/>
    <m/>
    <b v="1"/>
    <n v="306"/>
    <b v="0"/>
    <m/>
    <s v="22.573113333"/>
    <s v="88.364786667"/>
    <s v="Approved"/>
    <n v="5.5"/>
    <m/>
    <m/>
    <m/>
    <d v="2023-10-17T14:53:32"/>
    <d v="2023-10-17T15:09:39"/>
    <s v="Samit Ghosh"/>
    <n v="-1"/>
    <s v="-1"/>
    <s v="-1"/>
    <s v="LIVE"/>
    <s v="For QC"/>
    <s v=""/>
    <s v="411111117"/>
    <s v="Bulbul Mallick"/>
    <s v="-1"/>
    <s v="-1"/>
    <s v="1017"/>
    <s v="1453"/>
    <s v=""/>
    <s v="411111117-1017-1453"/>
    <s v="1"/>
    <s v="1"/>
    <s v="0"/>
    <s v="-1"/>
    <s v="-1"/>
    <s v="88.36485666666667"/>
    <s v="22.573006666666668"/>
    <s v="88d 21' 53.484&quot; , 22d 34' 22.824&quot;_x000a_null"/>
    <s v="96"/>
    <s v="-1"/>
    <s v="-1"/>
    <s v="0"/>
    <s v="100%"/>
    <s v="-1"/>
    <s v="CNST1"/>
    <s v="CS9C"/>
    <s v="-1"/>
    <s v="-1"/>
    <s v="-1"/>
    <s v="-1"/>
    <s v="-1"/>
    <s v="2023-10-17T14:53:56+05:30"/>
    <s v="-1"/>
    <s v="2023-10-17T14:53:56+05:30"/>
    <s v="SPEAK TO WOMEN WHO ARE 25 - 45 YEARS OF AGE"/>
    <s v="-1"/>
    <s v="-1"/>
    <s v="-1"/>
    <s v="-1"/>
    <s v="-1"/>
    <s v="-1"/>
    <s v="-1"/>
    <s v="2023-10-17"/>
    <s v="14:54:33"/>
    <s v="-1"/>
    <s v="8"/>
    <s v="2023-10-17T14:54:46+05:30"/>
    <s v="-1"/>
    <s v="7"/>
    <s v="-1"/>
    <s v="Tanusree Adhakary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5:01:40+05:30"/>
    <s v="-1"/>
    <s v="464"/>
    <s v="2023-10-17T15:01:40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5:05:10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05:26+05:30"/>
    <s v="2023-10-17T15:05:26+05:30"/>
    <s v="-1"/>
    <s v="689"/>
    <s v="-1"/>
    <s v="2023-10-17T15:05:26+05:30"/>
    <s v="2023-10-17T15:05:26+05:30"/>
    <s v="2023-10-17T15:05:26+05:30"/>
    <s v="-1"/>
    <s v="1697535326"/>
    <s v="2023-10-17T15:05:26+05:30"/>
    <s v="WILLING TO PARTICIPATE"/>
    <s v="-1"/>
    <s v=""/>
    <s v="-1"/>
    <s v="SAFFOLA MASALA OATS - CLASSIC MASALA CURRENT (AF3)"/>
    <s v="41"/>
    <s v="Sree Gopal Mallick Lane"/>
    <s v="College Squt"/>
    <s v="700012"/>
    <s v="41"/>
    <s v="Sree Gopal Mallick Lane"/>
    <s v="College Squt"/>
    <s v="700012"/>
    <s v="8100314681"/>
    <s v="-1"/>
    <s v="8100314681"/>
    <s v="-1"/>
    <s v="SSC/ HSC"/>
    <s v="-1"/>
    <s v="HOUSEWIFE"/>
    <s v=""/>
    <s v="6"/>
    <s v="1"/>
    <s v="1"/>
    <s v="0"/>
    <s v="0"/>
    <s v="2"/>
    <s v="1"/>
    <s v="1"/>
    <s v="0"/>
    <s v="0"/>
    <s v="1"/>
    <s v="0"/>
    <s v="YES"/>
    <s v="2023-10-17T15:09:37+05:30"/>
    <s v="-1"/>
    <s v="1697535577"/>
    <s v="-1"/>
    <s v="-1"/>
    <s v="-1"/>
    <s v="Screener Section 1"/>
    <s v="Screener Section 2"/>
    <s v="0"/>
    <s v="0"/>
    <s v="Main Section 3"/>
    <s v="0"/>
    <s v="Main Section 5"/>
    <s v="2023-10-17T15:09:37+05:30"/>
    <s v="2023-10-17T15:09:37+05:30"/>
    <s v="-1"/>
    <s v="252"/>
    <s v="-1"/>
    <s v="88.36478666666666"/>
    <s v="22.573113333333335"/>
    <s v="88d 21' 53.232&quot; , 22d 34' 23.208&quot;_x000a_null"/>
    <s v="-1"/>
    <s v="-1"/>
    <s v="941"/>
    <s v="-1"/>
    <s v="-1"/>
    <s v="-1"/>
    <s v="-1"/>
    <s v="-1"/>
    <s v="-1"/>
    <s v="-1"/>
    <x v="1"/>
    <x v="1"/>
    <x v="1"/>
    <s v="Vendor Team"/>
    <s v="Namita Das"/>
    <s v="Sup:-2"/>
    <s v="-1"/>
    <s v="2023-10-17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530"/>
    <n v="-1"/>
    <d v="2023-10-17T15:01:23"/>
    <s v="2234891034"/>
    <s v="Android_Subject"/>
    <m/>
    <s v="2.23:38:35"/>
    <d v="2023-10-17T15:15:57"/>
    <m/>
    <d v="2023-10-18T11:43:46"/>
    <m/>
    <m/>
    <b v="1"/>
    <n v="306"/>
    <b v="0"/>
    <m/>
    <s v="26.897665"/>
    <s v="80.924126667"/>
    <s v="Approved"/>
    <n v="5.5"/>
    <m/>
    <m/>
    <m/>
    <d v="2023-10-17T15:01:23"/>
    <d v="2023-10-17T15:15:54"/>
    <s v="Anshu Srivastava"/>
    <n v="-1"/>
    <s v="-1"/>
    <s v="-1"/>
    <s v="LIVE"/>
    <s v="For QC"/>
    <s v=""/>
    <s v="311111113"/>
    <s v="Shalini Shrivastav"/>
    <s v="-1"/>
    <s v="-1"/>
    <s v="1017"/>
    <s v="1501"/>
    <s v=""/>
    <s v="311111113-1017-1501"/>
    <s v="1"/>
    <s v="1"/>
    <s v="0"/>
    <s v="-1"/>
    <s v="-1"/>
    <s v="80.92412666666668"/>
    <s v="26.897665"/>
    <s v="80d 55' 26.856&quot; , 26d 53' 51.594&quot;_x000a_null"/>
    <s v="96"/>
    <s v="-1"/>
    <s v="-1"/>
    <s v="0"/>
    <s v="100%"/>
    <s v="-1"/>
    <s v="CNST3"/>
    <s v="CS10"/>
    <s v="-1"/>
    <s v="-1"/>
    <s v="-1"/>
    <s v="-1"/>
    <s v="-1"/>
    <s v="2023-10-17T15:01:51+05:30"/>
    <s v="-1"/>
    <s v="2023-10-17T15:01:51+05:30"/>
    <s v="SPEAK TO WOMEN WHO ARE 25 - 45 YEARS OF AGE"/>
    <s v="-1"/>
    <s v="-1"/>
    <s v="-1"/>
    <s v="-1"/>
    <s v="-1"/>
    <s v="-1"/>
    <s v="-1"/>
    <s v="2023-10-17"/>
    <s v="15:01:53"/>
    <s v="-1"/>
    <s v="8"/>
    <s v="2023-10-17T15:01:54+05:30"/>
    <s v="-1"/>
    <s v="7"/>
    <s v="-1"/>
    <s v="Rama dixit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5:05:42+05:30"/>
    <s v="-1"/>
    <s v="231"/>
    <s v="2023-10-17T15:05:42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5:09:48+05:30"/>
    <s v="-1"/>
    <s v="24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5:10:03+05:30"/>
    <s v="2023-10-17T15:10:03+05:30"/>
    <s v="-1"/>
    <s v="485"/>
    <s v="-1"/>
    <s v="2023-10-17T15:10:03+05:30"/>
    <s v="2023-10-17T15:10:03+05:30"/>
    <s v="2023-10-17T15:10:03+05:30"/>
    <s v="-1"/>
    <s v="1697535603"/>
    <s v="2023-10-17T15:10:03+05:30"/>
    <s v="WILLING TO PARTICIPATE"/>
    <s v="-1"/>
    <s v=""/>
    <s v="-1"/>
    <s v="SAFFOLA MASALA OATS - VEGGIE TWIST CURRENT (BJ6)"/>
    <s v="makan.no.55"/>
    <s v="laxmi nagar "/>
    <s v="Faijullaganj"/>
    <s v="226020"/>
    <s v="makan.no.55"/>
    <s v="laxmi nagar"/>
    <s v="Faijullaganj"/>
    <s v="226020"/>
    <s v="6306660581"/>
    <s v="-1"/>
    <s v="6306660581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17T15:15:53+05:30"/>
    <s v="-1"/>
    <s v="1697535953"/>
    <s v="-1"/>
    <s v="-1"/>
    <s v="-1"/>
    <s v="Screener Section 1"/>
    <s v="Screener Section 2"/>
    <s v="0"/>
    <s v="0"/>
    <s v="Main Section 3"/>
    <s v="0"/>
    <s v="Main Section 5"/>
    <s v="2023-10-17T15:15:53+05:30"/>
    <s v="2023-10-17T15:15:53+05:30"/>
    <s v="-1"/>
    <s v="337"/>
    <s v="-1"/>
    <s v="80.92412666666668"/>
    <s v="26.897665"/>
    <s v="80d 55' 26.856&quot; , 26d 53' 51.594&quot;_x000a_null"/>
    <s v="-1"/>
    <s v="-1"/>
    <s v="822"/>
    <s v="-1"/>
    <s v="2023-10-18"/>
    <s v="-1"/>
    <s v="-1"/>
    <s v="SAFFOLA MASALA OATS - VEGGIE TWIST CURRENT (BJ6)"/>
    <s v="2023-10-25"/>
    <s v="11:45:5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39"/>
    <n v="-1"/>
    <d v="2023-10-17T10:09:04"/>
    <s v="2234891014"/>
    <s v="Android_Subject"/>
    <m/>
    <s v="5.07:02:42"/>
    <d v="2023-10-17T15:22:46"/>
    <m/>
    <d v="2023-10-19T22:20:57"/>
    <m/>
    <m/>
    <b v="1"/>
    <n v="306"/>
    <b v="0"/>
    <m/>
    <s v="28.681128333"/>
    <s v="77.16316"/>
    <s v="Approved"/>
    <n v="5.5"/>
    <m/>
    <m/>
    <m/>
    <d v="2023-10-17T10:09:04"/>
    <d v="2023-10-17T10:26:43"/>
    <s v="Inder Jha"/>
    <n v="-1"/>
    <s v="-1"/>
    <s v="-1"/>
    <s v="LIVE"/>
    <s v="For Placement"/>
    <s v=""/>
    <s v="111111111"/>
    <s v="seema"/>
    <s v="-1"/>
    <s v="-1"/>
    <s v="1017"/>
    <s v="1009"/>
    <s v=""/>
    <s v="111111111-1017-1009"/>
    <s v="1"/>
    <s v="1"/>
    <s v="0"/>
    <s v="-1"/>
    <s v="-1"/>
    <s v="77.162615"/>
    <s v="28.679835000000004"/>
    <s v="77d 9' 45.414&quot; , 28d 40' 47.406&quot;_x000a_null"/>
    <s v="96"/>
    <s v="-1"/>
    <s v="-1"/>
    <s v="0"/>
    <s v="100%"/>
    <s v="-1"/>
    <s v="CNST3"/>
    <s v="CS10"/>
    <s v="-1"/>
    <s v="-1"/>
    <s v="-1"/>
    <s v="-1"/>
    <s v="-1"/>
    <s v="2023-10-17T10:09:18+05:30"/>
    <s v="-1"/>
    <s v="2023-10-17T10:09:18+05:30"/>
    <s v="SPEAK TO WOMEN WHO ARE 25 - 45 YEARS OF AGE"/>
    <s v="-1"/>
    <s v="-1"/>
    <s v="-1"/>
    <s v="-1"/>
    <s v="-1"/>
    <s v="-1"/>
    <s v="-1"/>
    <s v="2023-10-17"/>
    <s v="10:09:30"/>
    <s v="-1"/>
    <s v="8"/>
    <s v="2023-10-17T10:09:32+05:30"/>
    <s v="-1"/>
    <s v="7"/>
    <s v="-1"/>
    <s v="Anita"/>
    <x v="0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0:17:24+05:30"/>
    <s v="-1"/>
    <s v="486"/>
    <s v="2023-10-17T10:17:24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0:19:39+05:30"/>
    <s v="-1"/>
    <s v="1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0:19:55+05:30"/>
    <s v="2023-10-17T10:19:55+05:30"/>
    <s v="-1"/>
    <s v="637"/>
    <s v="-1"/>
    <s v="2023-10-17T10:19:55+05:30"/>
    <s v="2023-10-17T10:19:55+05:30"/>
    <s v="2023-10-17T10:19:55+05:30"/>
    <s v="-1"/>
    <s v="1697518195"/>
    <s v="2023-10-17T10:19:55+05:30"/>
    <s v="WILLING TO PARTICIPATE"/>
    <s v="-1"/>
    <s v=""/>
    <s v="-1"/>
    <s v="SAFFOLA MASALA OATS - CLASSIC MASALA TEST (NP9)"/>
    <s v="E2/57 1st floor"/>
    <s v="shastri nagar"/>
    <s v="shastri nagar"/>
    <s v="110052"/>
    <s v="E2/57 1st floor"/>
    <s v="shastri nagar"/>
    <s v="shastri nagar"/>
    <s v="110052"/>
    <s v="9582755617"/>
    <s v="-1"/>
    <s v="9582755617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7T10:26:38+05:30"/>
    <s v="-1"/>
    <s v="1697518598"/>
    <s v="-1"/>
    <s v="-1"/>
    <s v="-1"/>
    <s v="Screener Section 1"/>
    <s v="Screener Section 2"/>
    <s v="0"/>
    <s v="0"/>
    <s v="Main Section 3"/>
    <s v="0"/>
    <s v="Main Section 5"/>
    <s v="2023-10-17T10:26:38+05:30"/>
    <s v="2023-10-17T10:26:38+05:30"/>
    <s v="-1"/>
    <s v="403"/>
    <s v="-1"/>
    <s v="77.16316"/>
    <s v="28.68112833333333"/>
    <s v="77d 9' 47.376&quot; , 28d 40' 52.062&quot;_x000a_null"/>
    <s v="-1"/>
    <s v="-1"/>
    <s v="1040"/>
    <s v="-1"/>
    <s v="2023-10-22"/>
    <s v="-1"/>
    <s v="-1"/>
    <s v="SAFFOLA MASALA OATS - CLASSIC MASALA TEST (NP9)"/>
    <s v="2023-10-29"/>
    <s v="15:11:45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41"/>
    <n v="-1"/>
    <d v="2023-10-17T11:00:10"/>
    <s v="2234891014"/>
    <s v="Android_Subject"/>
    <m/>
    <s v="5.06:13:07"/>
    <d v="2023-10-17T15:22:46"/>
    <m/>
    <d v="2023-10-19T22:20:57"/>
    <m/>
    <m/>
    <b v="1"/>
    <n v="306"/>
    <b v="0"/>
    <m/>
    <m/>
    <m/>
    <s v="Approved"/>
    <n v="5.5"/>
    <m/>
    <m/>
    <m/>
    <d v="2023-10-17T11:00:10"/>
    <d v="2023-10-17T11:17:30"/>
    <s v="Inder Jha"/>
    <n v="-1"/>
    <s v="-1"/>
    <s v="-1"/>
    <s v="LIVE"/>
    <s v="For Placement"/>
    <s v=""/>
    <s v="111111111"/>
    <s v="seema"/>
    <s v="-1"/>
    <s v="-1"/>
    <s v="1017"/>
    <s v="1100"/>
    <s v=""/>
    <s v="111111111-1017-1100"/>
    <s v="1"/>
    <s v="1"/>
    <s v="0"/>
    <s v="-1"/>
    <s v="-1"/>
    <s v="77.16382666666667"/>
    <s v="28.678208333333334"/>
    <s v="77d 9' 49.776&quot; , 28d 40' 41.55&quot;_x000a_null"/>
    <s v="96"/>
    <s v="-1"/>
    <s v="-1"/>
    <s v="0"/>
    <s v="100%"/>
    <s v="-1"/>
    <s v="CNST3"/>
    <s v="CS10"/>
    <s v="-1"/>
    <s v="-1"/>
    <s v="-1"/>
    <s v="-1"/>
    <s v="-1"/>
    <s v="2023-10-17T11:00:30+05:30"/>
    <s v="-1"/>
    <s v="2023-10-17T11:00:30+05:30"/>
    <s v="SPEAK TO WOMEN WHO ARE 25 - 45 YEARS OF AGE"/>
    <s v="-1"/>
    <s v="-1"/>
    <s v="-1"/>
    <s v="-1"/>
    <s v="-1"/>
    <s v="-1"/>
    <s v="-1"/>
    <s v="2023-10-17"/>
    <s v="11:00:32"/>
    <s v="-1"/>
    <s v="8"/>
    <s v="2023-10-17T11:00:36+05:30"/>
    <s v="-1"/>
    <s v="7"/>
    <s v="-1"/>
    <s v="Poonam tiwari"/>
    <x v="0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1:06:18+05:30"/>
    <s v="-1"/>
    <s v="348"/>
    <s v="2023-10-17T11:06:18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1:09:25+05:30"/>
    <s v="-1"/>
    <s v="18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7T11:09:57+05:30"/>
    <s v="2023-10-17T11:09:57+05:30"/>
    <s v="-1"/>
    <s v="568"/>
    <s v="-1"/>
    <s v="2023-10-17T11:09:57+05:30"/>
    <s v="2023-10-17T11:09:57+05:30"/>
    <s v="2023-10-17T11:09:57+05:30"/>
    <s v="-1"/>
    <s v="1697521197"/>
    <s v="2023-10-17T11:09:57+05:30"/>
    <s v="WILLING TO PARTICIPATE"/>
    <s v="-1"/>
    <s v=""/>
    <s v="-1"/>
    <s v="SAFFOLA MASALA OATS - VEGGIE TWIST TEST (LK2)"/>
    <s v="E2-61"/>
    <s v="shastri nagar"/>
    <s v="shastri nagar"/>
    <s v="110052"/>
    <s v="E2-61"/>
    <s v="shastri nagar"/>
    <s v="shastri nagar"/>
    <s v="110052"/>
    <s v="8383897288"/>
    <s v="-1"/>
    <s v="8383897288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17T11:17:29+05:30"/>
    <s v="-1"/>
    <s v="1697521649"/>
    <s v="-1"/>
    <s v="-1"/>
    <s v="-1"/>
    <s v="Screener Section 1"/>
    <s v="Screener Section 2"/>
    <s v="0"/>
    <s v="0"/>
    <s v="Main Section 3"/>
    <s v="0"/>
    <s v="Main Section 5"/>
    <s v="2023-10-17T11:17:29+05:30"/>
    <s v="2023-10-17T11:17:29+05:30"/>
    <s v="-1"/>
    <s v="451"/>
    <s v="-1"/>
    <s v="NaN"/>
    <s v="NaN"/>
    <s v="-1"/>
    <s v="-1"/>
    <s v="-1"/>
    <s v="1019"/>
    <s v="-1"/>
    <s v="2023-10-22"/>
    <s v="-1"/>
    <s v="-1"/>
    <s v="SAFFOLA MASALA OATS - VEGGIE TWIST TEST (LK2)"/>
    <s v="2023-10-29"/>
    <s v="14:30:16"/>
    <x v="1"/>
    <x v="2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Modulus Team"/>
    <s v="Amit Kumar "/>
    <s v="111111120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NA"/>
    <s v=""/>
    <s v="NA"/>
    <s v=""/>
    <s v="NA"/>
    <s v=""/>
    <s v="NA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42"/>
    <n v="-1"/>
    <d v="2023-10-17T11:30:02"/>
    <s v="2234891014"/>
    <s v="Android_Subject"/>
    <m/>
    <s v="5.05:44:19"/>
    <d v="2023-10-17T15:22:46"/>
    <m/>
    <d v="2023-10-19T22:20:57"/>
    <m/>
    <m/>
    <b v="1"/>
    <n v="306"/>
    <b v="0"/>
    <m/>
    <m/>
    <m/>
    <s v="Approved"/>
    <n v="5.5"/>
    <m/>
    <m/>
    <m/>
    <d v="2023-10-17T11:30:02"/>
    <d v="2023-10-17T11:47:21"/>
    <s v="Inder Jha"/>
    <n v="-1"/>
    <s v="-1"/>
    <s v="-1"/>
    <s v="LIVE"/>
    <s v="For Placement"/>
    <s v=""/>
    <s v="111111111"/>
    <s v="seema"/>
    <s v="-1"/>
    <s v="-1"/>
    <s v="1017"/>
    <s v="1130"/>
    <s v=""/>
    <s v="111111111-1017-113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1:30:15+05:30"/>
    <s v="-1"/>
    <s v="2023-10-17T11:30:15+05:30"/>
    <s v="SPEAK TO WOMEN WHO ARE 25 - 45 YEARS OF AGE"/>
    <s v="-1"/>
    <s v="-1"/>
    <s v="-1"/>
    <s v="-1"/>
    <s v="-1"/>
    <s v="-1"/>
    <s v="-1"/>
    <s v="2023-10-17"/>
    <s v="11:30:17"/>
    <s v="-1"/>
    <s v="8"/>
    <s v="2023-10-17T11:30:18+05:30"/>
    <s v="-1"/>
    <s v="7"/>
    <s v="-1"/>
    <s v="Baby"/>
    <x v="0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1:37:47+05:30"/>
    <s v="-1"/>
    <s v="452"/>
    <s v="2023-10-17T11:37:4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Wai Wai Noodles"/>
    <s v="0"/>
    <s v="0"/>
    <s v="0"/>
    <s v="0"/>
    <s v="Maggi Masala Noodles"/>
    <s v="2023-10-17T11:40:14+05:30"/>
    <s v="-1"/>
    <s v="1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1:40:28+05:30"/>
    <s v="2023-10-17T11:40:39+05:30"/>
    <s v="-1"/>
    <s v="613"/>
    <s v="-1"/>
    <s v="2023-10-17T11:40:28+05:30"/>
    <s v="2023-10-17T11:40:39+05:30"/>
    <s v="2023-10-17T11:40:39+05:30"/>
    <s v="-1"/>
    <s v="1697523039"/>
    <s v="2023-10-17T11:40:39+05:30"/>
    <s v="WILLING TO PARTICIPATE"/>
    <s v="-1"/>
    <s v=""/>
    <s v="-1"/>
    <s v="SAFFOLA MASALA OATS - VEGGIE TWIST TEST (LK2)"/>
    <s v="E2/103 1st floor"/>
    <s v="shastri nagar"/>
    <s v="shastri nagar"/>
    <s v="110052"/>
    <s v="E2/103 1st floor"/>
    <s v="shastri nagar"/>
    <s v="shastri nagar"/>
    <s v="110052"/>
    <s v="7011188270"/>
    <s v="-1"/>
    <s v="7011188270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17T11:47:19+05:30"/>
    <s v="-1"/>
    <s v="1697523439"/>
    <s v="-1"/>
    <s v="-1"/>
    <s v="-1"/>
    <s v="Screener Section 1"/>
    <s v="Screener Section 2"/>
    <s v="0"/>
    <s v="0"/>
    <s v="Main Section 3"/>
    <s v="0"/>
    <s v="Main Section 5"/>
    <s v="2023-10-17T11:47:19+05:30"/>
    <s v="2023-10-17T11:47:19+05:30"/>
    <s v="-1"/>
    <s v="411"/>
    <s v="-1"/>
    <s v="NaN"/>
    <s v="NaN"/>
    <s v="-1"/>
    <s v="-1"/>
    <s v="-1"/>
    <s v="1024"/>
    <s v="-1"/>
    <s v="2023-10-22"/>
    <s v="-1"/>
    <s v="-1"/>
    <s v="SAFFOLA MASALA OATS - VEGGIE TWIST TEST (LK2)"/>
    <s v="2023-10-29"/>
    <s v="09:00:19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43"/>
    <n v="-1"/>
    <d v="2023-10-17T12:11:07"/>
    <s v="2234891014"/>
    <s v="Android_Subject"/>
    <m/>
    <s v="5.05:04:17"/>
    <d v="2023-10-17T15:22:46"/>
    <m/>
    <d v="2023-10-19T22:20:57"/>
    <m/>
    <m/>
    <b v="1"/>
    <n v="306"/>
    <b v="0"/>
    <m/>
    <m/>
    <m/>
    <s v="Approved"/>
    <n v="5.5"/>
    <m/>
    <m/>
    <m/>
    <d v="2023-10-17T12:11:07"/>
    <d v="2023-10-17T12:28:10"/>
    <s v="Inder Jha"/>
    <n v="-1"/>
    <s v="-1"/>
    <s v="-1"/>
    <s v="LIVE"/>
    <s v="For Placement"/>
    <s v=""/>
    <s v="111111111"/>
    <s v="seema"/>
    <s v="-1"/>
    <s v="-1"/>
    <s v="1017"/>
    <s v="1211"/>
    <s v=""/>
    <s v="111111111-1017-121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2:11:17+05:30"/>
    <s v="-1"/>
    <s v="2023-10-17T12:11:17+05:30"/>
    <s v="SPEAK TO WOMEN WHO ARE 25 - 45 YEARS OF AGE"/>
    <s v="-1"/>
    <s v="-1"/>
    <s v="-1"/>
    <s v="-1"/>
    <s v="-1"/>
    <s v="-1"/>
    <s v="-1"/>
    <s v="2023-10-17"/>
    <s v="12:11:20"/>
    <s v="-1"/>
    <s v="8"/>
    <s v="2023-10-17T12:11:21+05:30"/>
    <s v="-1"/>
    <s v="7"/>
    <s v="-1"/>
    <s v="Neha"/>
    <x v="0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2:19:10+05:30"/>
    <s v="-1"/>
    <s v="473"/>
    <s v="2023-10-17T12:19:10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2:21:44+05:30"/>
    <s v="-1"/>
    <s v="15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7T12:21:59+05:30"/>
    <s v="2023-10-17T12:21:59+05:30"/>
    <s v="-1"/>
    <s v="642"/>
    <s v="-1"/>
    <s v="2023-10-17T12:21:59+05:30"/>
    <s v="2023-10-17T12:21:59+05:30"/>
    <s v="2023-10-17T12:21:59+05:30"/>
    <s v="-1"/>
    <s v="1697525519"/>
    <s v="2023-10-17T12:21:59+05:30"/>
    <s v="WILLING TO PARTICIPATE"/>
    <s v="-1"/>
    <s v=""/>
    <s v="-1"/>
    <s v="SAFFOLA MASALA OATS - VEGGIE TWIST CURRENT (BJ6)"/>
    <s v="E2/56 B "/>
    <s v="shastri nagar"/>
    <s v="shastri nagar"/>
    <s v="110052"/>
    <s v="E2/56 B"/>
    <s v="shastri nagar"/>
    <s v="shastri nagar"/>
    <s v="110052"/>
    <s v="9910457411"/>
    <s v="-1"/>
    <s v="9910457411"/>
    <s v="-1"/>
    <s v="GRADUATE/ POST GRADUATE: PROFESSIONAL"/>
    <s v="-1"/>
    <s v="EMPLOYED"/>
    <s v="Working part time"/>
    <s v="4"/>
    <s v="1"/>
    <s v="1"/>
    <s v="0"/>
    <s v="0"/>
    <s v="0"/>
    <s v="1"/>
    <s v="1"/>
    <s v="0"/>
    <s v="0"/>
    <s v="0"/>
    <s v="1"/>
    <s v="YES"/>
    <s v="2023-10-17T12:28:09+05:30"/>
    <s v="-1"/>
    <s v="1697525889"/>
    <s v="-1"/>
    <s v="-1"/>
    <s v="-1"/>
    <s v="Screener Section 1"/>
    <s v="Screener Section 2"/>
    <s v="0"/>
    <s v="0"/>
    <s v="Main Section 3"/>
    <s v="0"/>
    <s v="Main Section 5"/>
    <s v="2023-10-17T12:28:09+05:30"/>
    <s v="2023-10-17T12:28:09+05:30"/>
    <s v="-1"/>
    <s v="370"/>
    <s v="-1"/>
    <s v="NaN"/>
    <s v="NaN"/>
    <s v="-1"/>
    <s v="-1"/>
    <s v="-1"/>
    <s v="1012"/>
    <s v="-1"/>
    <s v="2023-10-22"/>
    <s v="-1"/>
    <s v="-1"/>
    <s v="SAFFOLA MASALA OATS - VEGGIE TWIST CURRENT (BJ6)"/>
    <s v="2023-10-29"/>
    <s v="17:00:21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o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2025"/>
    <n v="-1"/>
    <d v="2023-10-17T15:09:34"/>
    <s v="2234891048"/>
    <s v="Android_Subject"/>
    <m/>
    <d v="1899-12-30T00:17:28"/>
    <d v="2023-10-17T15:27:03"/>
    <m/>
    <d v="2023-10-17T20:08:17"/>
    <m/>
    <m/>
    <b v="1"/>
    <n v="306"/>
    <b v="0"/>
    <m/>
    <s v="22.46053"/>
    <s v="88.31008"/>
    <s v="Approved"/>
    <n v="5.5"/>
    <m/>
    <m/>
    <m/>
    <d v="2023-10-17T15:09:34"/>
    <d v="2023-10-17T15:27:02"/>
    <s v="Samit Ghosh"/>
    <n v="-1"/>
    <s v="-1"/>
    <s v="-1"/>
    <s v="LIVE"/>
    <s v="-1"/>
    <s v=""/>
    <s v="411111113"/>
    <s v="Malati"/>
    <s v="-1"/>
    <s v="-1"/>
    <s v="1017"/>
    <s v="1509"/>
    <s v=""/>
    <s v="411111113-1017-1509"/>
    <s v="1"/>
    <s v="1"/>
    <s v="0"/>
    <s v="-1"/>
    <s v="-1"/>
    <s v="88.310065"/>
    <s v="22.460401666666666"/>
    <s v="88d 18' 36.234&quot; , 22d 27' 37.446&quot;_x000a_null"/>
    <s v="96"/>
    <s v="-1"/>
    <s v="-1"/>
    <s v="0"/>
    <s v="100%"/>
    <s v="-1"/>
    <s v="CNST1"/>
    <s v="CS9C"/>
    <s v="-1"/>
    <s v="-1"/>
    <s v="-1"/>
    <s v="-1"/>
    <s v="-1"/>
    <s v="2023-10-17T15:10:41+05:30"/>
    <s v="-1"/>
    <s v="2023-10-17T15:10:41+05:30"/>
    <s v="SPEAK TO WOMEN WHO ARE 25 - 45 YEARS OF AGE"/>
    <s v="-1"/>
    <s v="-1"/>
    <s v="-1"/>
    <s v="-1"/>
    <s v="-1"/>
    <s v="-1"/>
    <s v="-1"/>
    <s v="2023-10-17"/>
    <s v="15:11:09"/>
    <s v="-1"/>
    <s v="8"/>
    <s v="2023-10-17T15:11:10+05:30"/>
    <s v="-1"/>
    <s v="7"/>
    <s v="-1"/>
    <s v="Soma pramanik"/>
    <x v="1"/>
    <x v="16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5:17:42+05:30"/>
    <s v="-1"/>
    <s v="421"/>
    <s v="2023-10-17T15:17:4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0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5:22:36+05:30"/>
    <s v="-1"/>
    <s v="29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5:23:10+05:30"/>
    <s v="2023-10-17T15:23:10+05:30"/>
    <s v="-1"/>
    <s v="749"/>
    <s v="-1"/>
    <s v="2023-10-17T15:23:10+05:30"/>
    <s v="2023-10-17T15:23:10+05:30"/>
    <s v="2023-10-17T15:23:10+05:30"/>
    <s v="-1"/>
    <s v="1697536390"/>
    <s v="2023-10-17T15:23:10+05:30"/>
    <s v="WILLING TO PARTICIPATE"/>
    <s v="-1"/>
    <s v=""/>
    <s v="-1"/>
    <s v="SAFFOLA MASALA OATS - CLASSIC MASALA CURRENT (AF3)"/>
    <s v="3"/>
    <s v="Mukundo das pally"/>
    <s v="Thakur pukur"/>
    <s v="700063"/>
    <s v="3"/>
    <s v="Mukundo das pally"/>
    <s v="Thakur pukur"/>
    <s v="700063"/>
    <s v="8016103460"/>
    <s v="-1"/>
    <s v="8016103460"/>
    <s v="-1"/>
    <s v="SSC/ HSC"/>
    <s v="-1"/>
    <s v="HOUSEWIFE"/>
    <s v=""/>
    <s v="3"/>
    <s v="0"/>
    <s v="1"/>
    <s v="0"/>
    <s v="0"/>
    <s v="1"/>
    <s v="1"/>
    <s v="0"/>
    <s v="0"/>
    <s v="0"/>
    <s v="-1"/>
    <s v="-1"/>
    <s v="YES"/>
    <s v="2023-10-17T15:27:00+05:30"/>
    <s v="-1"/>
    <s v="1697536620"/>
    <s v="-1"/>
    <s v="-1"/>
    <s v="-1"/>
    <s v="Screener Section 1"/>
    <s v="Screener Section 2"/>
    <s v="0"/>
    <s v="0"/>
    <s v="Main Section 3"/>
    <s v="0"/>
    <s v="Main Section 5"/>
    <s v="2023-10-17T15:27:00+05:30"/>
    <s v="2023-10-17T15:27:00+05:30"/>
    <s v="-1"/>
    <s v="230"/>
    <s v="-1"/>
    <s v="88.31007999999999"/>
    <s v="22.460530000000002"/>
    <s v="88d 18' 36.288&quot; , 22d 27' 37.908&quot;_x000a_null"/>
    <s v="-1"/>
    <s v="-1"/>
    <s v="97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2640"/>
    <n v="-1"/>
    <d v="2023-10-17T15:21:11"/>
    <s v="2234891059"/>
    <s v="Android_Subject"/>
    <m/>
    <s v="3.17:19:11"/>
    <d v="2023-10-17T15:38:04"/>
    <m/>
    <d v="2023-10-17T20:27:07"/>
    <m/>
    <m/>
    <b v="1"/>
    <n v="306"/>
    <b v="0"/>
    <m/>
    <s v="22.572998333"/>
    <s v="88.36491"/>
    <s v="Approved"/>
    <n v="5.5"/>
    <m/>
    <m/>
    <m/>
    <d v="2023-10-17T15:21:11"/>
    <d v="2023-10-17T15:38:03"/>
    <s v="Samit Ghosh"/>
    <n v="-1"/>
    <s v="-1"/>
    <s v="-1"/>
    <s v="LIVE"/>
    <s v="For QC"/>
    <s v=""/>
    <s v="411111117"/>
    <s v="Bulbul Mallick"/>
    <s v="-1"/>
    <s v="-1"/>
    <s v="1017"/>
    <s v="1521"/>
    <s v=""/>
    <s v="411111117-1017-1521"/>
    <s v="1"/>
    <s v="1"/>
    <s v="0"/>
    <s v="-1"/>
    <s v="-1"/>
    <s v="88.36478333333335"/>
    <s v="22.572940000000003"/>
    <s v="88d 21' 53.22&quot; , 22d 34' 22.584&quot;_x000a_null"/>
    <s v="96"/>
    <s v="-1"/>
    <s v="-1"/>
    <s v="0"/>
    <s v="100%"/>
    <s v="-1"/>
    <s v="CNST1"/>
    <s v="CS9C"/>
    <s v="-1"/>
    <s v="-1"/>
    <s v="-1"/>
    <s v="-1"/>
    <s v="-1"/>
    <s v="2023-10-17T15:21:34+05:30"/>
    <s v="-1"/>
    <s v="2023-10-17T15:21:34+05:30"/>
    <s v="SPEAK TO WOMEN WHO ARE 25 - 45 YEARS OF AGE"/>
    <s v="-1"/>
    <s v="-1"/>
    <s v="-1"/>
    <s v="-1"/>
    <s v="-1"/>
    <s v="-1"/>
    <s v="-1"/>
    <s v="2023-10-17"/>
    <s v="15:22:00"/>
    <s v="-1"/>
    <s v="8"/>
    <s v="2023-10-17T15:22:11+05:30"/>
    <s v="-1"/>
    <s v="7"/>
    <s v="-1"/>
    <s v="Mousumi Das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5:28:53+05:30"/>
    <s v="-1"/>
    <s v="439"/>
    <s v="2023-10-17T15:28:53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17T15:33:01+05:30"/>
    <s v="-1"/>
    <s v="2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33:19+05:30"/>
    <s v="2023-10-17T15:33:19+05:30"/>
    <s v="-1"/>
    <s v="705"/>
    <s v="-1"/>
    <s v="2023-10-17T15:33:19+05:30"/>
    <s v="2023-10-17T15:33:19+05:30"/>
    <s v="2023-10-17T15:33:19+05:30"/>
    <s v="-1"/>
    <s v="1697536999"/>
    <s v="2023-10-17T15:33:19+05:30"/>
    <s v="WILLING TO PARTICIPATE"/>
    <s v="-1"/>
    <s v=""/>
    <s v="-1"/>
    <s v="SAFFOLA MASALA OATS - CLASSIC MASALA CURRENT (AF3)"/>
    <s v="41"/>
    <s v="Sree Gopal Mallick Lane"/>
    <s v="College Square "/>
    <s v="700012"/>
    <s v="41"/>
    <s v="Sree Gopal Mallick Lane"/>
    <s v="College Square"/>
    <s v="700012"/>
    <s v="9330812048"/>
    <s v="-1"/>
    <s v="9330812048"/>
    <s v="-1"/>
    <s v="GRADUATE/ POST GRADUATE: GENERAL"/>
    <s v="-1"/>
    <s v="EMPLOYED"/>
    <s v="Working part time"/>
    <s v="3"/>
    <s v="0"/>
    <s v="0"/>
    <s v="0"/>
    <s v="0"/>
    <s v="1"/>
    <s v="1"/>
    <s v="1"/>
    <s v="0"/>
    <s v="0"/>
    <s v="-1"/>
    <s v="-1"/>
    <s v="YES"/>
    <s v="2023-10-17T15:37:36+05:30"/>
    <s v="-1"/>
    <s v="1697537256"/>
    <s v="-1"/>
    <s v="-1"/>
    <s v="-1"/>
    <s v="Screener Section 1"/>
    <s v="Screener Section 2"/>
    <s v="0"/>
    <s v="0"/>
    <s v="Main Section 3"/>
    <s v="0"/>
    <s v="Main Section 5"/>
    <s v="2023-10-17T15:37:36+05:30"/>
    <s v="2023-10-17T15:37:36+05:30"/>
    <s v="-1"/>
    <s v="258"/>
    <s v="-1"/>
    <s v="88.36491"/>
    <s v="22.57299833333333"/>
    <s v="88d 21' 53.676&quot; , 22d 34' 22.794&quot;_x000a_null"/>
    <s v="-1"/>
    <s v="-1"/>
    <s v="963"/>
    <s v="-1"/>
    <s v="-1"/>
    <s v="-1"/>
    <s v="-1"/>
    <s v="-1"/>
    <s v="-1"/>
    <s v="-1"/>
    <x v="1"/>
    <x v="1"/>
    <x v="1"/>
    <s v="Vendor Team"/>
    <s v="Namita Das"/>
    <s v="Sup:-2"/>
    <s v="-1"/>
    <s v="2023-10-17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194"/>
    <n v="-1"/>
    <d v="2023-10-17T15:29:14"/>
    <s v="2234891034"/>
    <s v="Android_Subject"/>
    <m/>
    <s v="1.21:29:16"/>
    <d v="2023-10-17T15:46:19"/>
    <m/>
    <d v="2023-10-18T11:35:44"/>
    <m/>
    <m/>
    <b v="1"/>
    <n v="306"/>
    <b v="0"/>
    <m/>
    <s v="26.86896"/>
    <s v="80.955935"/>
    <s v="Approved"/>
    <n v="5.5"/>
    <m/>
    <m/>
    <m/>
    <d v="2023-10-17T15:29:14"/>
    <d v="2023-10-17T15:46:17"/>
    <s v="Anshu Srivastava"/>
    <n v="-1"/>
    <s v="-1"/>
    <s v="-1"/>
    <s v="LIVE"/>
    <s v="For QC"/>
    <s v=""/>
    <s v="311111116"/>
    <s v="Manu Shrivastava"/>
    <s v="-1"/>
    <s v="-1"/>
    <s v="1017"/>
    <s v="1529"/>
    <s v=""/>
    <s v="311111116-1017-1529"/>
    <s v="1"/>
    <s v="1"/>
    <s v="0"/>
    <s v="-1"/>
    <s v="-1"/>
    <s v="80.95598833333334"/>
    <s v="26.86903"/>
    <s v="80d 57' 21.558&quot; , 26d 52' 8.508&quot;_x000a_null"/>
    <s v="96"/>
    <s v="-1"/>
    <s v="-1"/>
    <s v="0"/>
    <s v="100%"/>
    <s v="-1"/>
    <s v="CNST3"/>
    <s v="CS10"/>
    <s v="-1"/>
    <s v="-1"/>
    <s v="-1"/>
    <s v="-1"/>
    <s v="-1"/>
    <s v="2023-10-17T15:29:53+05:30"/>
    <s v="-1"/>
    <s v="2023-10-17T15:29:53+05:30"/>
    <s v="SPEAK TO WOMEN WHO ARE 25 - 45 YEARS OF AGE"/>
    <s v="-1"/>
    <s v="-1"/>
    <s v="-1"/>
    <s v="-1"/>
    <s v="-1"/>
    <s v="-1"/>
    <s v="-1"/>
    <s v="2023-10-17"/>
    <s v="15:30:01"/>
    <s v="-1"/>
    <s v="8"/>
    <s v="2023-10-17T15:30:02+05:30"/>
    <s v="-1"/>
    <s v="7"/>
    <s v="-1"/>
    <s v="Pooja Rawat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5:32:35+05:30"/>
    <s v="-1"/>
    <s v="162"/>
    <s v="2023-10-17T15:32:3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Futurelife Oats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5:36:21+05:30"/>
    <s v="-1"/>
    <s v="22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36:33+05:30"/>
    <s v="2023-10-17T15:36:33+05:30"/>
    <s v="-1"/>
    <s v="401"/>
    <s v="-1"/>
    <s v="2023-10-17T15:36:33+05:30"/>
    <s v="2023-10-17T15:36:33+05:30"/>
    <s v="2023-10-17T15:36:33+05:30"/>
    <s v="-1"/>
    <s v="1697537193"/>
    <s v="2023-10-17T15:36:33+05:30"/>
    <s v="WILLING TO PARTICIPATE"/>
    <s v="-1"/>
    <s v=""/>
    <s v="-1"/>
    <s v="SAFFOLA MASALA OATS - CLASSIC MASALA CURRENT (AF3)"/>
    <s v="House no 1"/>
    <s v="Gali no 5"/>
    <s v="Nishantganj"/>
    <s v="226007"/>
    <s v="House no 1"/>
    <s v="Gali no 5"/>
    <s v="Nishantganj"/>
    <s v="226007"/>
    <s v="6394277166"/>
    <s v="-1"/>
    <s v="6394277166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17T15:42:37+05:30"/>
    <s v="-1"/>
    <s v="1697537557"/>
    <s v="-1"/>
    <s v="-1"/>
    <s v="-1"/>
    <s v="Screener Section 1"/>
    <s v="Screener Section 2"/>
    <s v="0"/>
    <s v="0"/>
    <s v="Main Section 3"/>
    <s v="0"/>
    <s v="Main Section 5"/>
    <s v="2023-10-17T15:42:37+05:30"/>
    <s v="2023-10-17T15:42:37+05:30"/>
    <s v="-1"/>
    <s v="331"/>
    <s v="-1"/>
    <s v="80.955935"/>
    <s v="26.86896"/>
    <s v="80d 57' 21.366&quot; , 26d 52' 8.256&quot;_x000a_null"/>
    <s v="-1"/>
    <s v="-1"/>
    <s v="732"/>
    <s v="-1"/>
    <s v="2023-10-18"/>
    <s v="-1"/>
    <s v="-1"/>
    <s v="SAFFOLA MASALA OATS - CLASSIC MASALA CURRENT (AF3)"/>
    <s v="2023-10-25"/>
    <s v="16:45:18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1"/>
    <n v="-1"/>
    <d v="2023-10-17T11:20:05"/>
    <s v="2234891014"/>
    <s v="Android_Subject"/>
    <m/>
    <s v="8.03:38:33"/>
    <d v="2023-10-17T15:48:53"/>
    <m/>
    <d v="2023-10-19T22:20:57"/>
    <m/>
    <m/>
    <b v="1"/>
    <n v="306"/>
    <b v="0"/>
    <m/>
    <s v="28.678543333"/>
    <s v="77.16431"/>
    <s v="Requires Approval"/>
    <n v="5.5"/>
    <m/>
    <m/>
    <m/>
    <d v="2023-10-17T11:20:05"/>
    <d v="2023-10-17T11:34:30"/>
    <s v="Inder Jha"/>
    <n v="-1"/>
    <s v="-1"/>
    <s v="-1"/>
    <s v="LIVE"/>
    <s v="For Placement"/>
    <s v=""/>
    <s v="111111117"/>
    <s v="Annu Gupta"/>
    <s v="-1"/>
    <s v="-1"/>
    <s v="1017"/>
    <s v="1120"/>
    <s v=""/>
    <s v="111111117-1017-112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1:20:21+05:30"/>
    <s v="-1"/>
    <s v="2023-10-17T11:20:21+05:30"/>
    <s v="SPEAK TO WOMEN WHO ARE 25 - 45 YEARS OF AGE"/>
    <s v="-1"/>
    <s v="-1"/>
    <s v="-1"/>
    <s v="-1"/>
    <s v="-1"/>
    <s v="-1"/>
    <s v="-1"/>
    <s v="2023-10-17"/>
    <s v="11:20:23"/>
    <s v="-1"/>
    <s v="8"/>
    <s v="2023-10-17T11:20:24+05:30"/>
    <s v="-1"/>
    <s v="7"/>
    <s v="-1"/>
    <s v="Sangeeta sharma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1:27:58+05:30"/>
    <s v="-1"/>
    <s v="457"/>
    <s v="2023-10-17T11:27:58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1:30:45+05:30"/>
    <s v="-1"/>
    <s v="16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1:30:51+05:30"/>
    <s v="2023-10-17T11:30:51+05:30"/>
    <s v="-1"/>
    <s v="630"/>
    <s v="-1"/>
    <s v="2023-10-17T11:30:51+05:30"/>
    <s v="2023-10-17T11:30:51+05:30"/>
    <s v="2023-10-17T11:30:51+05:30"/>
    <s v="-1"/>
    <s v="1697522451"/>
    <s v="2023-10-17T11:30:51+05:30"/>
    <s v="WILLING TO PARTICIPATE"/>
    <s v="-1"/>
    <s v=""/>
    <s v="-1"/>
    <s v="SAFFOLA MASALA OATS - CLASSIC MASALA CURRENT (AF3)"/>
    <s v="B-219"/>
    <s v="Near pole star school"/>
    <s v="Rohini Avantika sector-1"/>
    <s v="110085"/>
    <s v="B-219"/>
    <s v="Near pole star school"/>
    <s v="Rohini Avantika sector-1"/>
    <s v="110085"/>
    <s v="9911912018"/>
    <s v="-1"/>
    <s v="9911912018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7T11:34:28+05:30"/>
    <s v="-1"/>
    <s v="1697522668"/>
    <s v="-1"/>
    <s v="-1"/>
    <s v="-1"/>
    <s v="Screener Section 1"/>
    <s v="Screener Section 2"/>
    <s v="0"/>
    <s v="0"/>
    <s v="Main Section 3"/>
    <s v="0"/>
    <s v="Main Section 5"/>
    <s v="2023-10-17T11:34:28+05:30"/>
    <s v="2023-10-17T11:34:28+05:30"/>
    <s v="-1"/>
    <s v="218"/>
    <s v="-1"/>
    <s v="77.16430999999999"/>
    <s v="28.67854333333333"/>
    <s v="77d 9' 51.516&quot; , 28d 40' 42.756&quot;_x000a_null"/>
    <s v="-1"/>
    <s v="-1"/>
    <s v="848"/>
    <s v="-1"/>
    <s v="2023-10-25"/>
    <s v="-1"/>
    <s v="-1"/>
    <s v="SAFFOLA MASALA OATS - CLASSIC MASALA CURRENT (AF3)"/>
    <s v="2023-11-01"/>
    <s v="13:00:37"/>
    <x v="1"/>
    <x v="1"/>
    <x v="1"/>
    <s v="Vendor Team"/>
    <s v="Amit Kumar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2"/>
    <n v="-1"/>
    <d v="2023-10-17T12:12:19"/>
    <s v="2234891014"/>
    <s v="Android_Subject"/>
    <m/>
    <s v="8.02:47:38"/>
    <d v="2023-10-17T15:48:53"/>
    <m/>
    <d v="2023-10-19T22:20:57"/>
    <m/>
    <m/>
    <b v="1"/>
    <n v="306"/>
    <b v="0"/>
    <m/>
    <m/>
    <m/>
    <s v="Requires Approval"/>
    <n v="5.5"/>
    <m/>
    <m/>
    <m/>
    <d v="2023-10-17T12:12:19"/>
    <d v="2023-10-17T12:28:06"/>
    <s v="Inder Jha"/>
    <n v="-1"/>
    <s v="-1"/>
    <s v="-1"/>
    <s v="LIVE"/>
    <s v="For Placement"/>
    <s v=""/>
    <s v="111111117"/>
    <s v="Annu Gupta"/>
    <s v="-1"/>
    <s v="-1"/>
    <s v="1017"/>
    <s v="1212"/>
    <s v=""/>
    <s v="111111117-1017-1212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2:12:33+05:30"/>
    <s v="-1"/>
    <s v="2023-10-17T12:12:33+05:30"/>
    <s v="SPEAK TO WOMEN WHO ARE 25 - 45 YEARS OF AGE"/>
    <s v="-1"/>
    <s v="-1"/>
    <s v="-1"/>
    <s v="-1"/>
    <s v="-1"/>
    <s v="-1"/>
    <s v="-1"/>
    <s v="2023-10-17"/>
    <s v="12:12:35"/>
    <s v="-1"/>
    <s v="8"/>
    <s v="2023-10-17T12:12:35+05:30"/>
    <s v="-1"/>
    <s v="7"/>
    <s v="-1"/>
    <s v="monisha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2:17:28+05:30"/>
    <s v="-1"/>
    <s v="295"/>
    <s v="2023-10-17T12:17:2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2:19:27+05:30"/>
    <s v="-1"/>
    <s v="11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2:19:32+05:30"/>
    <s v="2023-10-17T12:19:32+05:30"/>
    <s v="-1"/>
    <s v="418"/>
    <s v="-1"/>
    <s v="2023-10-17T12:19:32+05:30"/>
    <s v="2023-10-17T12:19:32+05:30"/>
    <s v="2023-10-17T12:19:32+05:30"/>
    <s v="-1"/>
    <s v="1697525372"/>
    <s v="2023-10-17T12:19:32+05:30"/>
    <s v="WILLING TO PARTICIPATE"/>
    <s v="-1"/>
    <s v=""/>
    <s v="-1"/>
    <s v="SAFFOLA MASALA OATS - CLASSIC MASALA CURRENT (AF3)"/>
    <s v="B-217 3rd floor"/>
    <s v="pole star school k pass"/>
    <s v=" Rohini Avantika sector-1"/>
    <s v="110085"/>
    <s v="B-217 3rd floor"/>
    <s v="pole star school k pass"/>
    <s v="Rohini Avantika sector-1"/>
    <s v="110085"/>
    <s v="9999146949"/>
    <s v="-1"/>
    <s v="9999146949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1T17:26:55+05:30"/>
    <s v="-1"/>
    <s v="1697889415"/>
    <s v="-1"/>
    <s v="-1"/>
    <s v="-1"/>
    <s v="Screener Section 1"/>
    <s v="Screener Section 2"/>
    <s v="0"/>
    <s v="0"/>
    <s v="Main Section 3"/>
    <s v="0"/>
    <s v="Main Section 5"/>
    <s v="2023-10-17T12:28:05+05:30"/>
    <s v="2023-10-21T17:26:55+05:30"/>
    <s v="-1"/>
    <s v="514"/>
    <s v="-1"/>
    <s v="NaN"/>
    <s v="NaN"/>
    <s v="-1"/>
    <s v="-1"/>
    <s v="-1"/>
    <s v="932"/>
    <s v="-1"/>
    <s v="2023-10-25"/>
    <s v="-1"/>
    <s v="-1"/>
    <s v="SAFFOLA MASALA OATS - CLASSIC MASALA CURRENT (AF3)"/>
    <s v="2023-11-01"/>
    <s v="14:30:5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3"/>
    <n v="-1"/>
    <d v="2023-10-17T12:50:02"/>
    <s v="2234891014"/>
    <s v="Android_Subject"/>
    <m/>
    <s v="8.02:16:41"/>
    <d v="2023-10-17T15:48:53"/>
    <m/>
    <d v="2023-10-19T22:20:57"/>
    <m/>
    <m/>
    <b v="1"/>
    <n v="306"/>
    <b v="0"/>
    <m/>
    <m/>
    <m/>
    <s v="Returned To Surveyor"/>
    <n v="5.5"/>
    <m/>
    <m/>
    <m/>
    <d v="2023-10-17T12:50:02"/>
    <d v="2023-10-17T13:06:34"/>
    <s v="Inder Jha"/>
    <n v="-1"/>
    <s v="-1"/>
    <s v="-1"/>
    <s v="LIVE"/>
    <s v="For QC"/>
    <s v=""/>
    <s v="111111117"/>
    <s v="Annu Gupta"/>
    <s v="-1"/>
    <s v="-1"/>
    <s v="1017"/>
    <s v="1250"/>
    <s v=""/>
    <s v="111111117-1017-125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2:50:22+05:30"/>
    <s v="-1"/>
    <s v="2023-10-17T12:50:22+05:30"/>
    <s v="SPEAK TO WOMEN WHO ARE 25 - 45 YEARS OF AGE"/>
    <s v="-1"/>
    <s v="-1"/>
    <s v="-1"/>
    <s v="-1"/>
    <s v="-1"/>
    <s v="-1"/>
    <s v="-1"/>
    <s v="2023-10-17"/>
    <s v="12:50:24"/>
    <s v="-1"/>
    <s v="8"/>
    <s v="2023-10-17T12:50:24+05:30"/>
    <s v="-1"/>
    <s v="7"/>
    <s v="-1"/>
    <s v="Jyoti"/>
    <x v="0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2:56:44+05:30"/>
    <s v="-1"/>
    <s v="382"/>
    <s v="2023-10-17T12:56:44+05:30"/>
    <s v="Flavored Oats/ Masala Oats"/>
    <s v="0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2:59:09+05:30"/>
    <s v="-1"/>
    <s v="14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2:59:15+05:30"/>
    <s v="2023-10-17T12:59:25+05:30"/>
    <s v="-1"/>
    <s v="533"/>
    <s v="-1"/>
    <s v="2023-10-17T12:59:15+05:30"/>
    <s v="2023-10-17T12:59:25+05:30"/>
    <s v="2023-10-17T12:59:25+05:30"/>
    <s v="-1"/>
    <s v="1697527765"/>
    <s v="2023-10-17T12:59:25+05:30"/>
    <s v="WILLING TO PARTICIPATE"/>
    <s v="-1"/>
    <s v=""/>
    <s v="-1"/>
    <s v="SAFFOLA MASALA OATS - VEGGIE TWIST TEST (LK2)"/>
    <s v="B-150 "/>
    <s v="Sec-1"/>
    <s v="Rohini Avantika"/>
    <s v="110085"/>
    <s v="B-150"/>
    <s v="Sec-1"/>
    <s v="Rohini Avantika"/>
    <s v="110085"/>
    <s v="8368055137"/>
    <s v="-1"/>
    <s v="8368055137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7T13:06:33+05:30"/>
    <s v="-1"/>
    <s v="1697528193"/>
    <s v="-1"/>
    <s v="-1"/>
    <s v="-1"/>
    <s v="Screener Section 1"/>
    <s v="Screener Section 2"/>
    <s v="0"/>
    <s v="0"/>
    <s v="Main Section 3"/>
    <s v="0"/>
    <s v="Main Section 5"/>
    <s v="2023-10-17T13:06:33+05:30"/>
    <s v="2023-10-17T13:06:33+05:30"/>
    <s v="-1"/>
    <s v="439"/>
    <s v="-1"/>
    <s v="NaN"/>
    <s v="NaN"/>
    <s v="-1"/>
    <s v="-1"/>
    <s v="-1"/>
    <s v="972"/>
    <s v="-1"/>
    <s v="-1"/>
    <s v="-1"/>
    <s v="-1"/>
    <s v="-1"/>
    <s v="-1"/>
    <s v="-1"/>
    <x v="1"/>
    <x v="2"/>
    <x v="1"/>
    <s v="Vendor Team"/>
    <s v="Amit Kumar"/>
    <s v="Sup:-2"/>
    <s v="-1"/>
    <s v="2023-10-23"/>
    <s v="Yes- Continue"/>
    <s v="Yes- Continue"/>
    <s v="Yes- Continue"/>
    <s v="Yes- Continue"/>
    <s v="Yes- Continue"/>
    <s v="Yes- Continue"/>
    <s v="Yes"/>
    <s v="Yes"/>
    <s v="No -Re Briefing Required"/>
    <s v="No -Training Required"/>
    <s v="No -Training Required"/>
    <s v="good"/>
    <s v="Accepted"/>
    <s v="-1"/>
    <s v="Modulus Team"/>
    <s v="Amit Kumar "/>
    <s v="111111120"/>
    <s v="Sup:-2."/>
    <s v="2023-10-25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SOME COLLEGE (INCLUDES A DIPLOMA) BUT NOT GRADUATE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NA"/>
    <s v=""/>
    <s v="NA"/>
    <s v=""/>
    <s v="NA"/>
    <s v=""/>
    <s v="NA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4"/>
    <n v="-1"/>
    <d v="2023-10-17T13:30:02"/>
    <s v="2234891014"/>
    <s v="Android_Subject"/>
    <m/>
    <s v="8.01:37:38"/>
    <d v="2023-10-17T15:48:53"/>
    <m/>
    <d v="2023-10-19T22:20:57"/>
    <m/>
    <m/>
    <b v="1"/>
    <n v="306"/>
    <b v="0"/>
    <m/>
    <m/>
    <m/>
    <s v="Requires Approval"/>
    <n v="5.5"/>
    <m/>
    <m/>
    <m/>
    <d v="2023-10-17T13:30:02"/>
    <d v="2023-10-17T13:44:04"/>
    <s v="Inder Jha"/>
    <n v="-1"/>
    <s v="-1"/>
    <s v="-1"/>
    <s v="LIVE"/>
    <s v="For Placement"/>
    <s v=""/>
    <s v="111111117"/>
    <s v="Annu Gupta"/>
    <s v="-1"/>
    <s v="-1"/>
    <s v="1017"/>
    <s v="1330"/>
    <s v=""/>
    <s v="111111117-1017-133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3:30:24+05:30"/>
    <s v="-1"/>
    <s v="2023-10-17T13:30:24+05:30"/>
    <s v="SPEAK TO WOMEN WHO ARE 25 - 45 YEARS OF AGE"/>
    <s v="-1"/>
    <s v="-1"/>
    <s v="-1"/>
    <s v="-1"/>
    <s v="-1"/>
    <s v="-1"/>
    <s v="-1"/>
    <s v="2023-10-17"/>
    <s v="13:30:26"/>
    <s v="-1"/>
    <s v="8"/>
    <s v="2023-10-17T13:30:27+05:30"/>
    <s v="-1"/>
    <s v="7"/>
    <s v="-1"/>
    <s v="Renu verma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3:36:11+05:30"/>
    <s v="-1"/>
    <s v="347"/>
    <s v="2023-10-17T13:36:1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38:47+05:30"/>
    <s v="-1"/>
    <s v="15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3:39:06+05:30"/>
    <s v="2023-10-17T13:39:06+05:30"/>
    <s v="-1"/>
    <s v="522"/>
    <s v="-1"/>
    <s v="2023-10-17T13:39:06+05:30"/>
    <s v="2023-10-17T13:39:06+05:30"/>
    <s v="2023-10-17T13:39:06+05:30"/>
    <s v="-1"/>
    <s v="1697530146"/>
    <s v="2023-10-17T13:39:06+05:30"/>
    <s v="WILLING TO PARTICIPATE"/>
    <s v="-1"/>
    <s v=""/>
    <s v="-1"/>
    <s v="SAFFOLA MASALA OATS - VEGGIE TWIST CURRENT (BJ6)"/>
    <s v="B-153"/>
    <s v=" sector-1"/>
    <s v="Rohini Avantika"/>
    <s v="110085"/>
    <s v="B-153"/>
    <s v="sector-1"/>
    <s v="Rohini Avantika"/>
    <s v="110085"/>
    <s v="8506849406"/>
    <s v="-1"/>
    <s v="8506849406"/>
    <s v="-1"/>
    <s v="GRADUATE/ POST GRADUATE: GENERAL"/>
    <s v="-1"/>
    <s v="HOUSEWIFE"/>
    <s v=""/>
    <s v="3"/>
    <s v="1"/>
    <s v="0"/>
    <s v="0"/>
    <s v="1"/>
    <s v="1"/>
    <s v="0"/>
    <s v="0"/>
    <s v="0"/>
    <s v="0"/>
    <s v="0"/>
    <s v="1"/>
    <s v="YES"/>
    <s v="2023-10-17T13:44:03+05:30"/>
    <s v="-1"/>
    <s v="1697530443"/>
    <s v="-1"/>
    <s v="-1"/>
    <s v="-1"/>
    <s v="Screener Section 1"/>
    <s v="Screener Section 2"/>
    <s v="0"/>
    <s v="0"/>
    <s v="Main Section 3"/>
    <s v="0"/>
    <s v="Main Section 5"/>
    <s v="2023-10-17T13:44:03+05:30"/>
    <s v="2023-10-17T13:44:03+05:30"/>
    <s v="-1"/>
    <s v="297"/>
    <s v="-1"/>
    <s v="NaN"/>
    <s v="NaN"/>
    <s v="-1"/>
    <s v="-1"/>
    <s v="-1"/>
    <s v="819"/>
    <s v="-1"/>
    <s v="2023-10-25"/>
    <s v="-1"/>
    <s v="-1"/>
    <s v="SAFFOLA MASALA OATS - VEGGIE TWIST CURRENT (BJ6)"/>
    <s v="2023-11-01"/>
    <s v="15:07:3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5"/>
    <n v="-1"/>
    <d v="2023-10-17T14:10:02"/>
    <s v="2234891014"/>
    <s v="Android_Subject"/>
    <m/>
    <s v="8.00:57:55"/>
    <d v="2023-10-17T15:48:53"/>
    <m/>
    <d v="2023-10-19T22:20:57"/>
    <m/>
    <m/>
    <b v="1"/>
    <n v="306"/>
    <b v="0"/>
    <m/>
    <m/>
    <m/>
    <s v="Returned To Surveyor"/>
    <n v="5.5"/>
    <m/>
    <m/>
    <m/>
    <d v="2023-10-17T14:10:02"/>
    <d v="2023-10-17T14:24:16"/>
    <s v="Inder Jha"/>
    <n v="-1"/>
    <s v="-1"/>
    <s v="-1"/>
    <s v="LIVE"/>
    <s v="-1"/>
    <s v=""/>
    <s v="111111117"/>
    <s v="Annu Gupta"/>
    <s v="-1"/>
    <s v="-1"/>
    <s v="1017"/>
    <s v="1410"/>
    <s v=""/>
    <s v="111111117-1017-14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4:10:16+05:30"/>
    <s v="-1"/>
    <s v="2023-10-17T14:10:16+05:30"/>
    <s v="SPEAK TO WOMEN WHO ARE 25 - 45 YEARS OF AGE"/>
    <s v="-1"/>
    <s v="-1"/>
    <s v="-1"/>
    <s v="-1"/>
    <s v="-1"/>
    <s v="-1"/>
    <s v="-1"/>
    <s v="2023-10-17"/>
    <s v="14:10:18"/>
    <s v="-1"/>
    <s v="8"/>
    <s v="2023-10-17T14:10:20+05:30"/>
    <s v="-1"/>
    <s v="7"/>
    <s v="-1"/>
    <s v="Pooja single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4:16:45+05:30"/>
    <s v="-1"/>
    <s v="389"/>
    <s v="2023-10-17T14:16:4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4:19:27+05:30"/>
    <s v="-1"/>
    <s v="16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19:44+05:30"/>
    <s v="2023-10-17T14:19:44+05:30"/>
    <s v="-1"/>
    <s v="567"/>
    <s v="-1"/>
    <s v="2023-10-17T14:19:44+05:30"/>
    <s v="2023-10-17T14:19:44+05:30"/>
    <s v="2023-10-17T14:19:44+05:30"/>
    <s v="-1"/>
    <s v="1697532584"/>
    <s v="2023-10-17T14:19:44+05:30"/>
    <s v="WILLING TO PARTICIPATE"/>
    <s v="-1"/>
    <s v=""/>
    <s v="-1"/>
    <s v="SAFFOLA MASALA OATS - CLASSIC MASALA TEST (NP9)"/>
    <s v="B-235 "/>
    <s v="Avantika Sec-1"/>
    <s v="Rohini Avantika sec -1"/>
    <s v="110085"/>
    <s v="B-235"/>
    <s v="Avantika Sec-1"/>
    <s v="Rohini Avantika sec -1"/>
    <s v="110085"/>
    <s v="7217762229"/>
    <s v="-1"/>
    <s v="7217762229"/>
    <s v="-1"/>
    <s v="SSC/ HSC"/>
    <s v="-1"/>
    <s v="HOUSEWIFE"/>
    <s v=""/>
    <s v="5"/>
    <s v="0"/>
    <s v="2"/>
    <s v="0"/>
    <s v="0"/>
    <s v="1"/>
    <s v="1"/>
    <s v="0"/>
    <s v="0"/>
    <s v="1"/>
    <s v="-1"/>
    <s v="-1"/>
    <s v="YES"/>
    <s v="2023-10-17T14:24:15+05:30"/>
    <s v="-1"/>
    <s v="1697532855"/>
    <s v="-1"/>
    <s v="-1"/>
    <s v="-1"/>
    <s v="Screener Section 1"/>
    <s v="Screener Section 2"/>
    <s v="0"/>
    <s v="0"/>
    <s v="Main Section 3"/>
    <s v="0"/>
    <s v="Main Section 5"/>
    <s v="2023-10-17T14:24:15+05:30"/>
    <s v="2023-10-17T14:24:15+05:30"/>
    <s v="-1"/>
    <s v="271"/>
    <s v="-1"/>
    <s v="NaN"/>
    <s v="NaN"/>
    <s v="-1"/>
    <s v="-1"/>
    <s v="-1"/>
    <s v="83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4726"/>
    <n v="-1"/>
    <d v="2023-10-17T15:48:00"/>
    <s v="2234891048"/>
    <s v="Android_Subject"/>
    <m/>
    <d v="1899-12-30T00:17:01"/>
    <d v="2023-10-17T16:05:03"/>
    <m/>
    <d v="2023-10-17T20:08:17"/>
    <m/>
    <m/>
    <b v="1"/>
    <n v="306"/>
    <b v="0"/>
    <m/>
    <s v="22.46122"/>
    <s v="88.31051"/>
    <s v="Approved"/>
    <n v="5.5"/>
    <m/>
    <m/>
    <m/>
    <d v="2023-10-17T15:48:00"/>
    <d v="2023-10-17T16:05:01"/>
    <s v="Samit Ghosh"/>
    <n v="-1"/>
    <s v="-1"/>
    <s v="-1"/>
    <s v="LIVE"/>
    <s v="-1"/>
    <s v=""/>
    <s v="411111113"/>
    <s v="Malati"/>
    <s v="-1"/>
    <s v="-1"/>
    <s v="1017"/>
    <s v="1548"/>
    <s v=""/>
    <s v="411111113-1017-1548"/>
    <s v="1"/>
    <s v="1"/>
    <s v="0"/>
    <s v="-1"/>
    <s v="-1"/>
    <s v="88.31037833333333"/>
    <s v="22.461281666666665"/>
    <s v="88d 18' 37.362&quot; , 22d 27' 40.614&quot;_x000a_null"/>
    <s v="96"/>
    <s v="-1"/>
    <s v="-1"/>
    <s v="0"/>
    <s v="100%"/>
    <s v="-1"/>
    <s v="CNST1"/>
    <s v="CS9C"/>
    <s v="-1"/>
    <s v="-1"/>
    <s v="-1"/>
    <s v="-1"/>
    <s v="-1"/>
    <s v="2023-10-17T15:48:16+05:30"/>
    <s v="-1"/>
    <s v="2023-10-17T15:48:16+05:30"/>
    <s v="SPEAK TO WOMEN WHO ARE 25 - 45 YEARS OF AGE"/>
    <s v="-1"/>
    <s v="-1"/>
    <s v="-1"/>
    <s v="-1"/>
    <s v="-1"/>
    <s v="-1"/>
    <s v="-1"/>
    <s v="2023-10-17"/>
    <s v="15:48:49"/>
    <s v="-1"/>
    <s v="8"/>
    <s v="2023-10-17T15:48:51+05:30"/>
    <s v="-1"/>
    <s v="7"/>
    <s v="-1"/>
    <s v="Sathi chakraborty"/>
    <x v="1"/>
    <x v="16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7T15:55:30+05:30"/>
    <s v="-1"/>
    <s v="434"/>
    <s v="2023-10-17T15:55:30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Saffola Oodles"/>
    <s v="0"/>
    <s v="0"/>
    <s v="Top Ramen Cup Noodles"/>
    <s v="Wai Wai Noodles"/>
    <s v="0"/>
    <s v="0"/>
    <s v="0"/>
    <s v="0"/>
    <s v="0"/>
    <s v="0"/>
    <s v="0"/>
    <s v="Maggi Masala Noodles"/>
    <s v="Maggi Oats Noodles"/>
    <s v="0"/>
    <s v="0"/>
    <s v="0"/>
    <s v="Saffola Oodles"/>
    <s v="0"/>
    <s v="Top Ramen Noodles"/>
    <s v="Top Ramen Cup Noodles"/>
    <s v="Wai Wai Noodles"/>
    <s v="0"/>
    <s v="0"/>
    <s v="0"/>
    <s v="0"/>
    <s v="Maggi Masala Noodles"/>
    <s v="2023-10-17T16:00:55+05:30"/>
    <s v="-1"/>
    <s v="32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6:01:23+05:30"/>
    <s v="2023-10-17T16:01:23+05:30"/>
    <s v="-1"/>
    <s v="787"/>
    <s v="-1"/>
    <s v="2023-10-17T16:01:23+05:30"/>
    <s v="2023-10-17T16:01:23+05:30"/>
    <s v="2023-10-17T16:01:23+05:30"/>
    <s v="-1"/>
    <s v="1697538683"/>
    <s v="2023-10-17T16:01:23+05:30"/>
    <s v="WILLING TO PARTICIPATE"/>
    <s v="-1"/>
    <s v=""/>
    <s v="-1"/>
    <s v="SAFFOLA MASALA OATS - CLASSIC MASALA TEST (NP9)"/>
    <s v="117c/1"/>
    <s v="Das para"/>
    <s v="Thakur pukur"/>
    <s v="700063"/>
    <s v="117c/1"/>
    <s v="Das para"/>
    <s v="Thakur pukur"/>
    <s v="700063"/>
    <s v="8100413939"/>
    <s v="-1"/>
    <s v="8100413939"/>
    <s v="-1"/>
    <s v="SSC/ HSC"/>
    <s v="-1"/>
    <s v="HOUSEWIFE"/>
    <s v=""/>
    <s v="4"/>
    <s v="0"/>
    <s v="1"/>
    <s v="1"/>
    <s v="0"/>
    <s v="1"/>
    <s v="1"/>
    <s v="0"/>
    <s v="0"/>
    <s v="0"/>
    <s v="-1"/>
    <s v="-1"/>
    <s v="YES"/>
    <s v="2023-10-17T16:04:59+05:30"/>
    <s v="-1"/>
    <s v="1697538899"/>
    <s v="-1"/>
    <s v="-1"/>
    <s v="-1"/>
    <s v="Screener Section 1"/>
    <s v="Screener Section 2"/>
    <s v="0"/>
    <s v="0"/>
    <s v="Main Section 3"/>
    <s v="0"/>
    <s v="Main Section 5"/>
    <s v="2023-10-17T16:04:59+05:30"/>
    <s v="2023-10-17T16:04:59+05:30"/>
    <s v="-1"/>
    <s v="216"/>
    <s v="-1"/>
    <s v="88.31051000000001"/>
    <s v="22.461220000000004"/>
    <s v="88d 18' 37.836&quot; , 22d 27' 40.392&quot;_x000a_null"/>
    <s v="-1"/>
    <s v="-1"/>
    <s v="100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5576"/>
    <n v="-1"/>
    <d v="2023-10-17T16:00:00"/>
    <s v="2234891034"/>
    <s v="Android_Subject"/>
    <m/>
    <s v="2.22:41:01"/>
    <d v="2023-10-17T16:16:27"/>
    <m/>
    <d v="2023-10-18T11:29:44"/>
    <m/>
    <m/>
    <b v="1"/>
    <n v="306"/>
    <b v="0"/>
    <m/>
    <s v="26.896708333"/>
    <s v="80.925086667"/>
    <s v="Approved"/>
    <n v="5.5"/>
    <m/>
    <m/>
    <m/>
    <d v="2023-10-17T16:00:00"/>
    <d v="2023-10-17T16:16:24"/>
    <s v="Anshu Srivastava"/>
    <n v="-1"/>
    <s v="-1"/>
    <s v="-1"/>
    <s v="LIVE"/>
    <s v="For QC"/>
    <s v=""/>
    <s v="311111113"/>
    <s v="Shalini Shrivastav"/>
    <s v="-1"/>
    <s v="-1"/>
    <s v="1017"/>
    <s v="1600"/>
    <s v=""/>
    <s v="311111113-1017-1600"/>
    <s v="1"/>
    <s v="1"/>
    <s v="0"/>
    <s v="-1"/>
    <s v="-1"/>
    <s v="80.92505666666666"/>
    <s v="26.896728333333332"/>
    <s v="80d 55' 30.204&quot; , 26d 53' 48.222&quot;_x000a_null"/>
    <s v="96"/>
    <s v="-1"/>
    <s v="-1"/>
    <s v="0"/>
    <s v="100%"/>
    <s v="-1"/>
    <s v="CNST3"/>
    <s v="CS10"/>
    <s v="-1"/>
    <s v="-1"/>
    <s v="-1"/>
    <s v="-1"/>
    <s v="-1"/>
    <s v="2023-10-17T16:00:18+05:30"/>
    <s v="-1"/>
    <s v="2023-10-17T16:00:18+05:30"/>
    <s v="SPEAK TO WOMEN WHO ARE 25 - 45 YEARS OF AGE"/>
    <s v="-1"/>
    <s v="-1"/>
    <s v="-1"/>
    <s v="-1"/>
    <s v="-1"/>
    <s v="-1"/>
    <s v="-1"/>
    <s v="2023-10-17"/>
    <s v="16:05:20"/>
    <s v="-1"/>
    <s v="8"/>
    <s v="2023-10-17T16:05:25+05:30"/>
    <s v="-1"/>
    <s v="7"/>
    <s v="-1"/>
    <s v="Versha sonker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6:08:34+05:30"/>
    <s v="-1"/>
    <s v="496"/>
    <s v="2023-10-17T16:08:3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6:12:03+05:30"/>
    <s v="-1"/>
    <s v="20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6:12:21+05:30"/>
    <s v="2023-10-17T16:12:21+05:30"/>
    <s v="-1"/>
    <s v="482"/>
    <s v="-1"/>
    <s v="2023-10-17T16:12:21+05:30"/>
    <s v="2023-10-17T16:12:21+05:30"/>
    <s v="2023-10-17T16:12:21+05:30"/>
    <s v="-1"/>
    <s v="1697539341"/>
    <s v="2023-10-17T16:12:21+05:30"/>
    <s v="WILLING TO PARTICIPATE"/>
    <s v="-1"/>
    <s v=""/>
    <s v="-1"/>
    <s v="SAFFOLA MASALA OATS - VEGGIE TWIST CURRENT (BJ6)"/>
    <s v="Faijullaganj"/>
    <s v="Near by sitaram mandir wali gali"/>
    <s v="Faijullaganj"/>
    <s v="226020"/>
    <s v="Faijullaganj"/>
    <s v="Near by sitaram mandir wali gali"/>
    <s v="Faijullaganj"/>
    <s v="226020"/>
    <s v="8429200885"/>
    <s v="-1"/>
    <s v="8429200885"/>
    <s v="-1"/>
    <s v="SSC/ HSC"/>
    <s v="-1"/>
    <s v="HOUSEWIFE"/>
    <s v=""/>
    <s v="3"/>
    <s v="1"/>
    <s v="0"/>
    <s v="0"/>
    <s v="0"/>
    <s v="0"/>
    <s v="1"/>
    <s v="1"/>
    <s v="0"/>
    <s v="0"/>
    <s v="1"/>
    <s v="0"/>
    <s v="YES"/>
    <s v="2023-10-17T16:16:23+05:30"/>
    <s v="-1"/>
    <s v="1697539583"/>
    <s v="-1"/>
    <s v="-1"/>
    <s v="-1"/>
    <s v="Screener Section 1"/>
    <s v="Screener Section 2"/>
    <s v="0"/>
    <s v="0"/>
    <s v="Main Section 3"/>
    <s v="0"/>
    <s v="Main Section 5"/>
    <s v="2023-10-17T16:16:23+05:30"/>
    <s v="2023-10-17T16:16:23+05:30"/>
    <s v="-1"/>
    <s v="242"/>
    <s v="-1"/>
    <s v="80.92508666666666"/>
    <s v="26.89670833333333"/>
    <s v="80d 55' 30.312&quot; , 26d 53' 48.15&quot;_x000a_null"/>
    <s v="-1"/>
    <s v="-1"/>
    <s v="724"/>
    <s v="-1"/>
    <s v="2023-10-18"/>
    <s v="-1"/>
    <s v="-1"/>
    <s v="SAFFOLA MASALA OATS - VEGGIE TWIST CURRENT (BJ6)"/>
    <s v="2023-10-25"/>
    <s v="10:46:3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6988"/>
    <n v="-1"/>
    <d v="2023-10-17T16:18:59"/>
    <s v="2234891057"/>
    <s v="Android_Subject"/>
    <m/>
    <s v="7.22:14:28"/>
    <d v="2023-10-17T16:36:12"/>
    <m/>
    <d v="2023-10-18T10:07:54"/>
    <m/>
    <m/>
    <b v="1"/>
    <n v="306"/>
    <b v="0"/>
    <m/>
    <m/>
    <m/>
    <s v="Returned To Surveyor"/>
    <n v="5.5"/>
    <m/>
    <m/>
    <m/>
    <d v="2023-10-17T16:18:59"/>
    <d v="2023-10-17T16:36:11"/>
    <s v="Samit Ghosh"/>
    <n v="-1"/>
    <s v="-1"/>
    <s v="-1"/>
    <s v="LIVE"/>
    <s v="For Placement"/>
    <s v=""/>
    <s v="411111111"/>
    <s v="Ruby Raut"/>
    <s v="-1"/>
    <s v="-1"/>
    <s v="1017"/>
    <s v="1618"/>
    <s v=""/>
    <s v="411111111-1017-1618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6:19:16+05:30"/>
    <s v="-1"/>
    <s v="2023-10-17T16:19:16+05:30"/>
    <s v="SPEAK TO WOMEN WHO ARE 25 - 45 YEARS OF AGE"/>
    <s v="-1"/>
    <s v="-1"/>
    <s v="-1"/>
    <s v="-1"/>
    <s v="-1"/>
    <s v="-1"/>
    <s v="-1"/>
    <s v="2023-10-17"/>
    <s v="16:19:43"/>
    <s v="-1"/>
    <s v="8"/>
    <s v="2023-10-17T16:19:45+05:30"/>
    <s v="-1"/>
    <s v="7"/>
    <s v="-1"/>
    <s v="Iti jatua"/>
    <x v="1"/>
    <x v="7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17T16:25:42+05:30"/>
    <s v="-1"/>
    <s v="386"/>
    <s v="2023-10-17T16:25:42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Saffola Oodles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7T16:31:35+05:30"/>
    <s v="-1"/>
    <s v="35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7T16:32:00+05:30"/>
    <s v="2023-10-17T16:32:00+05:30"/>
    <s v="-1"/>
    <s v="763"/>
    <s v="-1"/>
    <s v="2023-10-17T16:32:00+05:30"/>
    <s v="2023-10-17T16:32:00+05:30"/>
    <s v="2023-10-17T16:32:00+05:30"/>
    <s v="-1"/>
    <s v="1697540520"/>
    <s v="2023-10-17T16:32:00+05:30"/>
    <s v="WILLING TO PARTICIPATE"/>
    <s v="-1"/>
    <s v=""/>
    <s v="-1"/>
    <s v="SAFFOLA MASALA OATS - CLASSIC MASALA TEST (NP9)"/>
    <s v="25/1"/>
    <s v="B.B chatterjee road"/>
    <s v="kasba"/>
    <s v="700042"/>
    <s v="25/1"/>
    <s v="B.B chatterjee road"/>
    <s v="kasba"/>
    <s v="700042"/>
    <s v="7047187078"/>
    <s v="-1"/>
    <s v="7047187078"/>
    <s v="-1"/>
    <s v="GRADUATE/ POST GRADUATE: GENERAL"/>
    <s v="-1"/>
    <s v="HOUSEWIFE"/>
    <s v=""/>
    <s v="3"/>
    <s v="1"/>
    <s v="0"/>
    <s v="0"/>
    <s v="1"/>
    <s v="1"/>
    <s v="0"/>
    <s v="0"/>
    <s v="0"/>
    <s v="0"/>
    <s v="0"/>
    <s v="1"/>
    <s v="YES"/>
    <s v="2023-10-17T16:35:38+05:30"/>
    <s v="-1"/>
    <s v="1697540738"/>
    <s v="-1"/>
    <s v="-1"/>
    <s v="-1"/>
    <s v="Screener Section 1"/>
    <s v="Screener Section 2"/>
    <s v="0"/>
    <s v="0"/>
    <s v="Main Section 3"/>
    <s v="0"/>
    <s v="Main Section 5"/>
    <s v="2023-10-17T16:35:38+05:30"/>
    <s v="2023-10-17T16:35:38+05:30"/>
    <s v="-1"/>
    <s v="218"/>
    <s v="-1"/>
    <s v="NaN"/>
    <s v="NaN"/>
    <s v="-1"/>
    <s v="-1"/>
    <s v="-1"/>
    <s v="981"/>
    <s v="-1"/>
    <s v="2023-10-25"/>
    <s v="-1"/>
    <s v="-1"/>
    <s v="SAFFOLA MASALA OATS - CLASSIC MASALA TEST (NP9)"/>
    <s v="2023-11-01"/>
    <s v="14:33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7169"/>
    <n v="-1"/>
    <d v="2023-10-17T16:22:32"/>
    <s v="2234891034"/>
    <s v="Android_Subject"/>
    <m/>
    <s v="1.20:36:34"/>
    <d v="2023-10-17T16:38:54"/>
    <m/>
    <d v="2023-10-18T13:20:33"/>
    <m/>
    <m/>
    <b v="1"/>
    <n v="306"/>
    <b v="0"/>
    <m/>
    <s v="26.869216667"/>
    <s v="80.95571"/>
    <s v="Approved"/>
    <n v="5.5"/>
    <m/>
    <m/>
    <m/>
    <d v="2023-10-17T16:22:32"/>
    <d v="2023-10-17T16:38:52"/>
    <s v="Anshu Srivastava"/>
    <n v="-1"/>
    <s v="-1"/>
    <s v="-1"/>
    <s v="LIVE"/>
    <s v="For QC"/>
    <s v=""/>
    <s v="311111116"/>
    <s v="Manu Shrivastava "/>
    <s v="-1"/>
    <s v="-1"/>
    <s v="1017"/>
    <s v="1622"/>
    <s v=""/>
    <s v="311111116-1017-1622"/>
    <s v="1"/>
    <s v="1"/>
    <s v="0"/>
    <s v="-1"/>
    <s v="-1"/>
    <s v="80.95570833333333"/>
    <s v="26.869236666666666"/>
    <s v="80d 57' 20.55&quot; , 26d 52' 9.252&quot;_x000a_null"/>
    <s v="96"/>
    <s v="-1"/>
    <s v="-1"/>
    <s v="0"/>
    <s v="100%"/>
    <s v="-1"/>
    <s v="CNST3"/>
    <s v="CS10"/>
    <s v="-1"/>
    <s v="-1"/>
    <s v="-1"/>
    <s v="-1"/>
    <s v="-1"/>
    <s v="2023-10-17T16:22:48+05:30"/>
    <s v="-1"/>
    <s v="2023-10-17T16:22:48+05:30"/>
    <s v="SPEAK TO WOMEN WHO ARE 25 - 45 YEARS OF AGE"/>
    <s v="-1"/>
    <s v="-1"/>
    <s v="-1"/>
    <s v="-1"/>
    <s v="-1"/>
    <s v="-1"/>
    <s v="-1"/>
    <s v="2023-10-17"/>
    <s v="16:22:52"/>
    <s v="-1"/>
    <s v="8"/>
    <s v="2023-10-17T16:22:53+05:30"/>
    <s v="-1"/>
    <s v="7"/>
    <s v="-1"/>
    <s v="Maya Sonkar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6:26:26+05:30"/>
    <s v="-1"/>
    <s v="218"/>
    <s v="2023-10-17T16:26:26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7T16:30:28+05:30"/>
    <s v="-1"/>
    <s v="24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7T16:30:43+05:30"/>
    <s v="2023-10-17T16:30:43+05:30"/>
    <s v="-1"/>
    <s v="474"/>
    <s v="-1"/>
    <s v="2023-10-17T16:30:43+05:30"/>
    <s v="2023-10-17T16:30:43+05:30"/>
    <s v="2023-10-17T16:30:43+05:30"/>
    <s v="-1"/>
    <s v="1697540443"/>
    <s v="2023-10-17T16:30:43+05:30"/>
    <s v="WILLING TO PARTICIPATE"/>
    <s v="-1"/>
    <s v=""/>
    <s v="-1"/>
    <s v="SAFFOLA MASALA OATS - VEGGIE TWIST CURRENT (BJ6)"/>
    <s v="House no 53"/>
    <s v="Gali no 6"/>
    <s v="Nishatganj"/>
    <s v="226007"/>
    <s v="House no 53"/>
    <s v="Gali no 6"/>
    <s v="Nishatganj"/>
    <s v="226007"/>
    <s v="6391211792"/>
    <s v="-1"/>
    <s v="6391211792"/>
    <s v="-1"/>
    <s v="SSC/ HSC"/>
    <s v="-1"/>
    <s v="HOUSEWIFE"/>
    <s v=""/>
    <s v="5"/>
    <s v="0"/>
    <s v="0"/>
    <s v="0"/>
    <s v="0"/>
    <s v="1"/>
    <s v="2"/>
    <s v="1"/>
    <s v="1"/>
    <s v="0"/>
    <s v="-1"/>
    <s v="-1"/>
    <s v="YES"/>
    <s v="2023-10-17T16:38:51+05:30"/>
    <s v="-1"/>
    <s v="1697540931"/>
    <s v="-1"/>
    <s v="-1"/>
    <s v="-1"/>
    <s v="Screener Section 1"/>
    <s v="Screener Section 2"/>
    <s v="0"/>
    <s v="0"/>
    <s v="Main Section 3"/>
    <s v="0"/>
    <s v="Main Section 5"/>
    <s v="2023-10-17T16:38:51+05:30"/>
    <s v="2023-10-17T16:38:51+05:30"/>
    <s v="-1"/>
    <s v="489"/>
    <s v="-1"/>
    <s v="80.95571"/>
    <s v="26.869216666666663"/>
    <s v="80d 57' 20.556&quot; , 26d 52' 9.18&quot;_x000a_null"/>
    <s v="-1"/>
    <s v="-1"/>
    <s v="963"/>
    <s v="-1"/>
    <s v="2023-10-18"/>
    <s v="-1"/>
    <s v="-1"/>
    <s v="SAFFOLA MASALA OATS - VEGGIE TWIST CURRENT (BJ6)"/>
    <s v="2023-10-25"/>
    <s v="08:46:00"/>
    <x v="1"/>
    <x v="1"/>
    <x v="1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8370"/>
    <n v="-1"/>
    <d v="2023-10-17T16:41:49"/>
    <s v="2234891034"/>
    <s v="Android_Subject"/>
    <m/>
    <s v="2.22:01:46"/>
    <d v="2023-10-17T16:55:42"/>
    <m/>
    <d v="2023-10-18T13:20:33"/>
    <m/>
    <m/>
    <b v="1"/>
    <n v="306"/>
    <b v="0"/>
    <m/>
    <s v="26.868826667"/>
    <s v="80.955918333"/>
    <s v="Approved"/>
    <n v="5.5"/>
    <m/>
    <m/>
    <m/>
    <d v="2023-10-17T16:41:49"/>
    <d v="2023-10-17T16:55:40"/>
    <s v="Anshu Srivastava"/>
    <n v="-1"/>
    <s v="-1"/>
    <s v="-1"/>
    <s v="LIVE"/>
    <s v="For QC"/>
    <s v=""/>
    <s v="311111116"/>
    <s v="Manu Shrivastava "/>
    <s v="-1"/>
    <s v="-1"/>
    <s v="1017"/>
    <s v="1641"/>
    <s v=""/>
    <s v="311111116-1017-1641"/>
    <s v="1"/>
    <s v="1"/>
    <s v="0"/>
    <s v="-1"/>
    <s v="-1"/>
    <s v="80.95571"/>
    <s v="26.869216666666663"/>
    <s v="80d 57' 20.556&quot; , 26d 52' 9.18&quot;_x000a_null"/>
    <s v="96"/>
    <s v="-1"/>
    <s v="-1"/>
    <s v="0"/>
    <s v="100%"/>
    <s v="-1"/>
    <s v="CNST3"/>
    <s v="CS10"/>
    <s v="-1"/>
    <s v="-1"/>
    <s v="-1"/>
    <s v="-1"/>
    <s v="-1"/>
    <s v="2023-10-17T16:42:07+05:30"/>
    <s v="-1"/>
    <s v="2023-10-17T16:42:07+05:30"/>
    <s v="SPEAK TO WOMEN WHO ARE 25 - 45 YEARS OF AGE"/>
    <s v="-1"/>
    <s v="-1"/>
    <s v="-1"/>
    <s v="-1"/>
    <s v="-1"/>
    <s v="-1"/>
    <s v="-1"/>
    <s v="2023-10-17"/>
    <s v="16:42:09"/>
    <s v="-1"/>
    <s v="8"/>
    <s v="2023-10-17T16:42:10+05:30"/>
    <s v="-1"/>
    <s v="7"/>
    <s v="-1"/>
    <s v="Gunja Sonkar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6:45:37+05:30"/>
    <s v="-1"/>
    <s v="210"/>
    <s v="2023-10-17T16:45:3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Ching's Instant Noodles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7T16:49:36+05:30"/>
    <s v="-1"/>
    <s v="23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6:49:50+05:30"/>
    <s v="2023-10-17T16:49:50+05:30"/>
    <s v="-1"/>
    <s v="464"/>
    <s v="-1"/>
    <s v="2023-10-17T16:49:50+05:30"/>
    <s v="2023-10-17T16:49:50+05:30"/>
    <s v="2023-10-17T16:49:50+05:30"/>
    <s v="-1"/>
    <s v="1697541590"/>
    <s v="2023-10-17T16:49:50+05:30"/>
    <s v="WILLING TO PARTICIPATE"/>
    <s v="-1"/>
    <s v=""/>
    <s v="-1"/>
    <s v="SAFFOLA MASALA OATS - VEGGIE TWIST TEST (LK2)"/>
    <s v="House no 59"/>
    <s v="Gali no 6"/>
    <s v="Nishatganj"/>
    <s v="226007"/>
    <s v="House no 59"/>
    <s v="Gali no 6"/>
    <s v="Nishatganj"/>
    <s v="226007"/>
    <s v="6391129538"/>
    <s v="-1"/>
    <s v="6391129538"/>
    <s v="-1"/>
    <s v="SCHOOL-5 TO 9 YEARS"/>
    <s v="-1"/>
    <s v="HOUSEWIFE"/>
    <s v=""/>
    <s v="2"/>
    <s v="0"/>
    <s v="0"/>
    <s v="0"/>
    <s v="1"/>
    <s v="1"/>
    <s v="0"/>
    <s v="0"/>
    <s v="0"/>
    <s v="0"/>
    <s v="-1"/>
    <s v="-1"/>
    <s v="YES"/>
    <s v="2023-10-17T16:55:39+05:30"/>
    <s v="-1"/>
    <s v="1697541939"/>
    <s v="-1"/>
    <s v="-1"/>
    <s v="-1"/>
    <s v="Screener Section 1"/>
    <s v="Screener Section 2"/>
    <s v="0"/>
    <s v="0"/>
    <s v="Main Section 3"/>
    <s v="0"/>
    <s v="Main Section 5"/>
    <s v="2023-10-17T16:55:37+05:30"/>
    <s v="2023-10-17T16:55:39+05:30"/>
    <s v="-1"/>
    <s v="319"/>
    <s v="-1"/>
    <s v="80.95591833333333"/>
    <s v="26.86882666666667"/>
    <s v="80d 57' 21.306&quot; , 26d 52' 7.776&quot;_x000a_null"/>
    <s v="-1"/>
    <s v="-1"/>
    <s v="783"/>
    <s v="-1"/>
    <s v="2023-10-18"/>
    <s v="-1"/>
    <s v="-1"/>
    <s v="SAFFOLA MASALA OATS - VEGGIE TWIST TEST (LK2)"/>
    <s v="2023-10-25"/>
    <s v="10:47:1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9670"/>
    <n v="-1"/>
    <d v="2023-10-17T16:50:22"/>
    <s v="2234891057"/>
    <s v="Android_Subject"/>
    <m/>
    <s v="7.21:47:43"/>
    <d v="2023-10-17T17:11:03"/>
    <m/>
    <d v="2023-10-18T10:07:54"/>
    <m/>
    <m/>
    <b v="1"/>
    <n v="306"/>
    <b v="0"/>
    <m/>
    <s v="22.520226667"/>
    <s v="88.374685"/>
    <s v="Returned To Surveyor"/>
    <n v="5.5"/>
    <m/>
    <m/>
    <m/>
    <d v="2023-10-17T16:50:22"/>
    <d v="2023-10-17T17:11:01"/>
    <s v="Samit Ghosh"/>
    <n v="-1"/>
    <s v="-1"/>
    <s v="-1"/>
    <s v="LIVE"/>
    <s v="For Placement"/>
    <s v=""/>
    <s v="411111111"/>
    <s v="Ruby Raut"/>
    <s v="-1"/>
    <s v="-1"/>
    <s v="1017"/>
    <s v="1650"/>
    <s v=""/>
    <s v="411111111-1017-1650"/>
    <s v="1"/>
    <s v="1"/>
    <s v="0"/>
    <s v="-1"/>
    <s v="-1"/>
    <s v="88.37541833333334"/>
    <s v="22.51984"/>
    <s v="88d 22' 31.506&quot; , 22d 31' 11.424&quot;_x000a_null"/>
    <s v="96"/>
    <s v="-1"/>
    <s v="-1"/>
    <s v="0"/>
    <s v="100%"/>
    <s v="-1"/>
    <s v="CNST3"/>
    <s v="CS10"/>
    <s v="-1"/>
    <s v="-1"/>
    <s v="-1"/>
    <s v="-1"/>
    <s v="-1"/>
    <s v="2023-10-17T16:50:38+05:30"/>
    <s v="-1"/>
    <s v="2023-10-17T16:50:38+05:30"/>
    <s v="SPEAK TO WOMEN WHO ARE 25 - 45 YEARS OF AGE"/>
    <s v="-1"/>
    <s v="-1"/>
    <s v="-1"/>
    <s v="-1"/>
    <s v="-1"/>
    <s v="-1"/>
    <s v="-1"/>
    <s v="2023-10-17"/>
    <s v="16:51:04"/>
    <s v="-1"/>
    <s v="8"/>
    <s v="2023-10-17T16:51:06+05:30"/>
    <s v="-1"/>
    <s v="7"/>
    <s v="-1"/>
    <s v="Susmita Jana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6:57:02+05:30"/>
    <s v="-1"/>
    <s v="384"/>
    <s v="2023-10-17T16:57:02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Saffola Oodles"/>
    <s v="0"/>
    <s v="0"/>
    <s v="Top Ramen Cup Noodles"/>
    <s v="0"/>
    <s v="0"/>
    <s v="0"/>
    <s v="0"/>
    <s v="0"/>
    <s v="0"/>
    <s v="0"/>
    <s v="0"/>
    <s v="0"/>
    <s v="0"/>
    <s v="0"/>
    <s v="0"/>
    <s v="Maggi Cuppa Noodles"/>
    <s v="Saffola Oodles"/>
    <s v="0"/>
    <s v="0"/>
    <s v="0"/>
    <s v="0"/>
    <s v="0"/>
    <s v="0"/>
    <s v="0"/>
    <s v="0"/>
    <s v="Saffola Oodles"/>
    <s v="2023-10-17T17:02:05+05:30"/>
    <s v="-1"/>
    <s v="30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7T17:02:23+05:30"/>
    <s v="2023-10-17T17:02:23+05:30"/>
    <s v="-1"/>
    <s v="706"/>
    <s v="-1"/>
    <s v="2023-10-17T17:02:24+05:30"/>
    <s v="2023-10-17T17:02:24+05:30"/>
    <s v="2023-10-17T17:02:24+05:30"/>
    <s v="-1"/>
    <s v="1697542344"/>
    <s v="2023-10-17T17:02:24+05:30"/>
    <s v="WILLING TO PARTICIPATE"/>
    <s v="-1"/>
    <s v=""/>
    <s v="-1"/>
    <s v="SAFFOLA MASALA OATS - VEGGIE TWIST TEST (LK2)"/>
    <s v="25/1"/>
    <s v="b.b chatterjee road.block 4.room 3/18"/>
    <s v="kasba"/>
    <s v="700042"/>
    <s v="25/1"/>
    <s v="b.b chatterjee road.block 4.room 3/18"/>
    <s v="kasba"/>
    <s v="700042"/>
    <s v="9051368349"/>
    <s v="-1"/>
    <s v="9051368349"/>
    <s v="-1"/>
    <s v="GRADUATE/ POST GRADUATE: GENERAL"/>
    <s v="-1"/>
    <s v="HOUSEWIFE"/>
    <s v=""/>
    <s v="3"/>
    <s v="0"/>
    <s v="1"/>
    <s v="0"/>
    <s v="1"/>
    <s v="1"/>
    <s v="0"/>
    <s v="0"/>
    <s v="0"/>
    <s v="0"/>
    <s v="-1"/>
    <s v="-1"/>
    <s v="YES"/>
    <s v="2023-10-17T17:06:17+05:30"/>
    <s v="-1"/>
    <s v="1697542577"/>
    <s v="-1"/>
    <s v="-1"/>
    <s v="-1"/>
    <s v="Screener Section 1"/>
    <s v="Screener Section 2"/>
    <s v="0"/>
    <s v="0"/>
    <s v="Main Section 3"/>
    <s v="0"/>
    <s v="Main Section 5"/>
    <s v="2023-10-17T17:06:17+05:30"/>
    <s v="2023-10-17T17:06:17+05:30"/>
    <s v="-1"/>
    <s v="231"/>
    <s v="-1"/>
    <s v="88.37468500000001"/>
    <s v="22.520226666666666"/>
    <s v="88d 22' 28.866&quot; , 22d 31' 12.816&quot;_x000a_null"/>
    <s v="-1"/>
    <s v="-1"/>
    <s v="937"/>
    <s v="-1"/>
    <s v="2023-10-25"/>
    <s v="-1"/>
    <s v="-1"/>
    <s v="SAFFOLA MASALA OATS - VEGGIE TWIST TEST (LK2)"/>
    <s v="2023-11-01"/>
    <s v="14:38:0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1440"/>
    <n v="-1"/>
    <d v="2023-10-17T10:05:27"/>
    <s v="2234891023"/>
    <s v="Android_Subject"/>
    <m/>
    <s v="4.02:44:51"/>
    <d v="2023-10-17T17:35:39"/>
    <m/>
    <d v="2023-10-18T18:15:32"/>
    <m/>
    <m/>
    <b v="1"/>
    <n v="306"/>
    <b v="0"/>
    <m/>
    <m/>
    <m/>
    <s v="Approved"/>
    <n v="5.5"/>
    <m/>
    <m/>
    <m/>
    <d v="2023-10-17T10:05:27"/>
    <d v="2023-10-17T10:17:09"/>
    <s v="Rupali Kaskar"/>
    <n v="-1"/>
    <s v="-1"/>
    <s v="-1"/>
    <s v="LIVE"/>
    <s v="For Placement"/>
    <s v=""/>
    <s v="211111112"/>
    <s v="manisha"/>
    <s v="-1"/>
    <s v="-1"/>
    <s v="1017"/>
    <s v="1005"/>
    <s v=""/>
    <s v="211111112-1017-100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0:05:44+05:30"/>
    <s v="-1"/>
    <s v="2023-10-17T10:05:44+05:30"/>
    <s v="SPEAK TO WOMEN WHO ARE 25 - 45 YEARS OF AGE"/>
    <s v="-1"/>
    <s v="-1"/>
    <s v="-1"/>
    <s v="-1"/>
    <s v="-1"/>
    <s v="-1"/>
    <s v="-1"/>
    <s v="2023-10-17"/>
    <s v="10:06:20"/>
    <s v="-1"/>
    <s v="8"/>
    <s v="2023-10-17T10:06:21+05:30"/>
    <s v="-1"/>
    <s v="7"/>
    <s v="-1"/>
    <s v="arati jain"/>
    <x v="3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0:09:43+05:30"/>
    <s v="-1"/>
    <s v="239"/>
    <s v="2023-10-17T10:09:43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7T10:13:35+05:30"/>
    <s v="-1"/>
    <s v="23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0:13:45+05:30"/>
    <s v="2023-10-17T10:13:45+05:30"/>
    <s v="-1"/>
    <s v="481"/>
    <s v="-1"/>
    <s v="2023-10-17T10:13:45+05:30"/>
    <s v="2023-10-17T10:13:45+05:30"/>
    <s v="2023-10-17T10:13:45+05:30"/>
    <s v="-1"/>
    <s v="1697517825"/>
    <s v="2023-10-17T10:13:45+05:30"/>
    <s v="WILLING TO PARTICIPATE"/>
    <s v="-1"/>
    <s v=""/>
    <s v="-1"/>
    <s v="SAFFOLA MASALA OATS - VEGGIE TWIST CURRENT (BJ6)"/>
    <s v="14/18"/>
    <s v="sahu nagar"/>
    <s v="mahim east"/>
    <s v="400019"/>
    <s v="14/18"/>
    <s v="sahu nagar"/>
    <s v="mahim east"/>
    <s v="400019"/>
    <s v="9004642065"/>
    <s v="-1"/>
    <s v="9004642065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7T10:17:07+05:30"/>
    <s v="-1"/>
    <s v="1697518027"/>
    <s v="-1"/>
    <s v="-1"/>
    <s v="-1"/>
    <s v="Screener Section 1"/>
    <s v="Screener Section 2"/>
    <s v="0"/>
    <s v="0"/>
    <s v="Main Section 3"/>
    <s v="0"/>
    <s v="Main Section 5"/>
    <s v="2023-10-17T10:17:07+05:30"/>
    <s v="2023-10-17T10:17:07+05:30"/>
    <s v="-1"/>
    <s v="202"/>
    <s v="-1"/>
    <s v="NaN"/>
    <s v="NaN"/>
    <s v="-1"/>
    <s v="-1"/>
    <s v="-1"/>
    <s v="683"/>
    <s v="-1"/>
    <s v="2023-10-19"/>
    <s v="-1"/>
    <s v="-1"/>
    <s v="SAFFOLA MASALA OATS - VEGGIE TWIST CURRENT (BJ6)"/>
    <s v="2023-10-28"/>
    <s v="17:09:4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1441"/>
    <n v="-1"/>
    <d v="2023-10-17T10:45:17"/>
    <s v="2234891023"/>
    <s v="Android_Subject"/>
    <m/>
    <s v="4.02:05:26"/>
    <d v="2023-10-17T17:35:39"/>
    <m/>
    <d v="2023-10-18T18:15:32"/>
    <m/>
    <m/>
    <b v="1"/>
    <n v="306"/>
    <b v="0"/>
    <m/>
    <m/>
    <m/>
    <s v="Approved"/>
    <n v="5.5"/>
    <m/>
    <m/>
    <m/>
    <d v="2023-10-17T10:45:17"/>
    <d v="2023-10-17T10:56:33"/>
    <s v="Rupali Kaskar"/>
    <n v="-1"/>
    <s v="-1"/>
    <s v="-1"/>
    <s v="LIVE"/>
    <s v="For Placement"/>
    <s v=""/>
    <s v="211111112"/>
    <s v="manisha "/>
    <s v="-1"/>
    <s v="-1"/>
    <s v="1017"/>
    <s v="1045"/>
    <s v=""/>
    <s v="211111112-1017-104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0:45:35+05:30"/>
    <s v="-1"/>
    <s v="2023-10-17T10:45:35+05:30"/>
    <s v="SPEAK TO WOMEN WHO ARE 25 - 45 YEARS OF AGE"/>
    <s v="-1"/>
    <s v="-1"/>
    <s v="-1"/>
    <s v="-1"/>
    <s v="-1"/>
    <s v="-1"/>
    <s v="-1"/>
    <s v="2023-10-17"/>
    <s v="10:46:01"/>
    <s v="-1"/>
    <s v="8"/>
    <s v="2023-10-17T10:46:03+05:30"/>
    <s v="-1"/>
    <s v="7"/>
    <s v="-1"/>
    <s v="geeta Gandhi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0:49:52+05:30"/>
    <s v="-1"/>
    <s v="257"/>
    <s v="2023-10-17T10:49:5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0:52:59+05:30"/>
    <s v="-1"/>
    <s v="18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0:53:08+05:30"/>
    <s v="2023-10-17T10:53:08+05:30"/>
    <s v="-1"/>
    <s v="453"/>
    <s v="-1"/>
    <s v="2023-10-17T10:53:08+05:30"/>
    <s v="2023-10-17T10:53:08+05:30"/>
    <s v="2023-10-17T10:53:08+05:30"/>
    <s v="-1"/>
    <s v="1697520188"/>
    <s v="2023-10-17T10:53:08+05:30"/>
    <s v="WILLING TO PARTICIPATE"/>
    <s v="-1"/>
    <s v=""/>
    <s v="-1"/>
    <s v="SAFFOLA MASALA OATS - VEGGIE TWIST TEST (LK2)"/>
    <s v="16/7"/>
    <s v="sahu nagar"/>
    <s v="mahim east"/>
    <s v="400019"/>
    <s v="16/7"/>
    <s v="sahu nagar"/>
    <s v="mahim east"/>
    <s v="400019"/>
    <s v="8850135373"/>
    <s v="-1"/>
    <s v="8850135373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17T10:56:31+05:30"/>
    <s v="-1"/>
    <s v="1697520391"/>
    <s v="-1"/>
    <s v="-1"/>
    <s v="-1"/>
    <s v="Screener Section 1"/>
    <s v="Screener Section 2"/>
    <s v="0"/>
    <s v="0"/>
    <s v="Main Section 3"/>
    <s v="0"/>
    <s v="Main Section 5"/>
    <s v="2023-10-17T10:56:31+05:30"/>
    <s v="2023-10-17T10:56:31+05:30"/>
    <s v="-1"/>
    <s v="204"/>
    <s v="-1"/>
    <s v="NaN"/>
    <s v="NaN"/>
    <s v="-1"/>
    <s v="-1"/>
    <s v="-1"/>
    <s v="657"/>
    <s v="-1"/>
    <s v="2023-10-19"/>
    <s v="-1"/>
    <s v="-1"/>
    <s v="SAFFOLA MASALA OATS - VEGGIE TWIST TEST (LK2)"/>
    <s v="2023-10-28"/>
    <s v="17:10:5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1442"/>
    <n v="-1"/>
    <d v="2023-10-17T11:11:19"/>
    <s v="2234891023"/>
    <s v="Android_Subject"/>
    <m/>
    <s v="4.01:39:45"/>
    <d v="2023-10-17T17:35:39"/>
    <m/>
    <d v="2023-10-18T18:15:32"/>
    <m/>
    <m/>
    <b v="1"/>
    <n v="306"/>
    <b v="0"/>
    <m/>
    <m/>
    <m/>
    <s v="Approved"/>
    <n v="5.5"/>
    <m/>
    <m/>
    <m/>
    <d v="2023-10-17T11:11:19"/>
    <d v="2023-10-17T11:21:57"/>
    <s v="Rupali Kaskar"/>
    <n v="-1"/>
    <s v="-1"/>
    <s v="-1"/>
    <s v="LIVE"/>
    <s v="For Placement"/>
    <s v=""/>
    <s v="211111112"/>
    <s v="manisha"/>
    <s v="-1"/>
    <s v="-1"/>
    <s v="1017"/>
    <s v="1111"/>
    <s v=""/>
    <s v="211111112-1017-111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1:11:33+05:30"/>
    <s v="-1"/>
    <s v="2023-10-17T11:11:33+05:30"/>
    <s v="SPEAK TO WOMEN WHO ARE 25 - 45 YEARS OF AGE"/>
    <s v="-1"/>
    <s v="-1"/>
    <s v="-1"/>
    <s v="-1"/>
    <s v="-1"/>
    <s v="-1"/>
    <s v="-1"/>
    <s v="2023-10-17"/>
    <s v="11:12:05"/>
    <s v="-1"/>
    <s v="8"/>
    <s v="2023-10-17T11:12:06+05:30"/>
    <s v="-1"/>
    <s v="7"/>
    <s v="-1"/>
    <s v="usha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OFFICER/EXECUTIVE JUNIOR"/>
    <s v="A2"/>
    <s v="-1"/>
    <s v="A"/>
    <s v="Electricity Connection"/>
    <s v="Ceiling Fan"/>
    <s v="LPG Stove"/>
    <s v="0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1:15:10+05:30"/>
    <s v="-1"/>
    <s v="217"/>
    <s v="2023-10-17T11:15:10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Yogabar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17T11:18:46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1:18:56+05:30"/>
    <s v="2023-10-17T11:18:56+05:30"/>
    <s v="-1"/>
    <s v="443"/>
    <s v="-1"/>
    <s v="2023-10-17T11:18:56+05:30"/>
    <s v="2023-10-17T11:18:56+05:30"/>
    <s v="2023-10-17T11:18:56+05:30"/>
    <s v="-1"/>
    <s v="1697521736"/>
    <s v="2023-10-17T11:18:56+05:30"/>
    <s v="WILLING TO PARTICIPATE"/>
    <s v="-1"/>
    <s v=""/>
    <s v="-1"/>
    <s v="SAFFOLA MASALA OATS - CLASSIC MASALA TEST (NP9)"/>
    <s v="10/17"/>
    <s v="sahu nagar"/>
    <s v="mahim east"/>
    <s v="400019"/>
    <s v="10/17"/>
    <s v="sahu nagar"/>
    <s v="mahim east"/>
    <s v="400019"/>
    <s v="9892653642"/>
    <s v="-1"/>
    <s v="9892653642"/>
    <s v="-1"/>
    <s v="GRADUATE/ POST GRADUATE: GENERAL"/>
    <s v="-1"/>
    <s v="HOUSEWIFE"/>
    <s v=""/>
    <s v="5"/>
    <s v="0"/>
    <s v="1"/>
    <s v="0"/>
    <s v="1"/>
    <s v="1"/>
    <s v="1"/>
    <s v="1"/>
    <s v="0"/>
    <s v="0"/>
    <s v="-1"/>
    <s v="-1"/>
    <s v="YES"/>
    <s v="2023-10-17T11:21:56+05:30"/>
    <s v="-1"/>
    <s v="1697521916"/>
    <s v="-1"/>
    <s v="-1"/>
    <s v="-1"/>
    <s v="Screener Section 1"/>
    <s v="Screener Section 2"/>
    <s v="0"/>
    <s v="0"/>
    <s v="Main Section 3"/>
    <s v="0"/>
    <s v="Main Section 5"/>
    <s v="2023-10-17T11:21:56+05:30"/>
    <s v="2023-10-17T11:21:56+05:30"/>
    <s v="-1"/>
    <s v="180"/>
    <s v="-1"/>
    <s v="NaN"/>
    <s v="NaN"/>
    <s v="-1"/>
    <s v="-1"/>
    <s v="-1"/>
    <s v="623"/>
    <s v="-1"/>
    <s v="2023-10-19"/>
    <s v="-1"/>
    <s v="-1"/>
    <s v="SAFFOLA MASALA OATS - CLASSIC MASALA TEST (NP9)"/>
    <s v="2023-10-28"/>
    <s v="17:10:2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4212"/>
    <n v="-1"/>
    <d v="2023-10-17T18:13:38"/>
    <s v="2234891057"/>
    <s v="Android_Subject"/>
    <m/>
    <s v="7.19:30:32"/>
    <d v="2023-10-17T18:33:30"/>
    <m/>
    <d v="2023-10-17T19:58:12"/>
    <m/>
    <m/>
    <b v="1"/>
    <n v="306"/>
    <b v="0"/>
    <m/>
    <s v="22.512853333"/>
    <s v="88.371141667"/>
    <s v="Returned To Surveyor"/>
    <n v="5.5"/>
    <m/>
    <m/>
    <m/>
    <d v="2023-10-17T18:13:38"/>
    <d v="2023-10-17T18:33:23"/>
    <s v="Samit Ghosh"/>
    <n v="-1"/>
    <s v="-1"/>
    <s v="-1"/>
    <s v="LIVE"/>
    <s v="For Placement"/>
    <s v=""/>
    <s v="411111112"/>
    <s v="Balaka Sen"/>
    <s v="-1"/>
    <s v="-1"/>
    <s v="1017"/>
    <s v="1813"/>
    <s v=""/>
    <s v="411111112-1017-1813"/>
    <s v="1"/>
    <s v="1"/>
    <s v="0"/>
    <s v="-1"/>
    <s v="-1"/>
    <s v="88.371135"/>
    <s v="22.512848333333334"/>
    <s v="88d 22' 16.086&quot; , 22d 30' 46.254&quot;_x000a_null"/>
    <s v="96"/>
    <s v="-1"/>
    <s v="-1"/>
    <s v="0"/>
    <s v="100%"/>
    <s v="-1"/>
    <s v="CNST3"/>
    <s v="CS10"/>
    <s v="-1"/>
    <s v="-1"/>
    <s v="-1"/>
    <s v="-1"/>
    <s v="-1"/>
    <s v="2023-10-17T18:13:54+05:30"/>
    <s v="-1"/>
    <s v="2023-10-17T18:13:54+05:30"/>
    <s v="SPEAK TO WOMEN WHO ARE 25 - 45 YEARS OF AGE"/>
    <s v="-1"/>
    <s v="-1"/>
    <s v="-1"/>
    <s v="-1"/>
    <s v="-1"/>
    <s v="-1"/>
    <s v="-1"/>
    <s v="2023-10-17"/>
    <s v="18:14:17"/>
    <s v="-1"/>
    <s v="8"/>
    <s v="2023-10-17T18:14:35+05:30"/>
    <s v="-1"/>
    <s v="7"/>
    <s v="-1"/>
    <s v="Rinku Roy"/>
    <x v="1"/>
    <x v="1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PROFESSIONAL"/>
    <s v="1-9"/>
    <s v="A1"/>
    <s v="-1"/>
    <s v="A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8:22:10+05:30"/>
    <s v="-1"/>
    <s v="496"/>
    <s v="2023-10-17T18:22:10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Kellogg's Kpak"/>
    <s v="Kellogg's Muesli"/>
    <s v="Kellogg's Special K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Top Ramen Cup Noodles"/>
    <s v="Wai Wai Noodles"/>
    <s v="0"/>
    <s v="0"/>
    <s v="0"/>
    <s v="0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8:28:37+05:30"/>
    <s v="-1"/>
    <s v="38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8:28:47+05:30"/>
    <s v="2023-10-17T18:29:01+05:30"/>
    <s v="-1"/>
    <s v="893"/>
    <s v="-1"/>
    <s v="2023-10-17T18:28:47+05:30"/>
    <s v="2023-10-17T18:29:01+05:30"/>
    <s v="2023-10-17T18:29:01+05:30"/>
    <s v="-1"/>
    <s v="1697547541"/>
    <s v="2023-10-17T18:29:01+05:30"/>
    <s v="WILLING TO PARTICIPATE"/>
    <s v="-1"/>
    <s v=""/>
    <s v="-1"/>
    <s v="SAFFOLA MASALA OATS - CLASSIC MASALA CURRENT (AF3)"/>
    <s v="46"/>
    <s v="A.T.Chatterjee Rd"/>
    <s v="Dhakuria"/>
    <s v="700031"/>
    <s v="46"/>
    <s v="A.T.Chatterjee Rd"/>
    <s v="Dhakuria"/>
    <s v="700031"/>
    <s v="7003526381"/>
    <s v="-1"/>
    <s v="7003526381"/>
    <s v="-1"/>
    <s v="GRADUATE/ POST GRADUATE: GENERAL"/>
    <s v="-1"/>
    <s v="EMPLOYED"/>
    <s v="Working full time"/>
    <s v="4"/>
    <s v="0"/>
    <s v="0"/>
    <s v="0"/>
    <s v="0"/>
    <s v="2"/>
    <s v="0"/>
    <s v="1"/>
    <s v="0"/>
    <s v="1"/>
    <s v="-1"/>
    <s v="-1"/>
    <s v="YES"/>
    <s v="2023-10-17T18:33:22+05:30"/>
    <s v="-1"/>
    <s v="1697547802"/>
    <s v="-1"/>
    <s v="-1"/>
    <s v="-1"/>
    <s v="Screener Section 1"/>
    <s v="Screener Section 2"/>
    <s v="0"/>
    <s v="0"/>
    <s v="Main Section 3"/>
    <s v="0"/>
    <s v="Main Section 5"/>
    <s v="2023-10-17T18:33:22+05:30"/>
    <s v="2023-10-17T18:33:22+05:30"/>
    <s v="-1"/>
    <s v="275"/>
    <s v="-1"/>
    <s v="88.37114166666667"/>
    <s v="22.512853333333336"/>
    <s v="88d 22' 16.11&quot; , 22d 30' 46.272&quot;_x000a_null"/>
    <s v="-1"/>
    <s v="-1"/>
    <s v="1168"/>
    <s v="-1"/>
    <s v="2023-10-25"/>
    <s v="-1"/>
    <s v="-1"/>
    <s v="SAFFOLA MASALA OATS - CLASSIC MASALA CURRENT (AF3)"/>
    <s v="2023-11-01"/>
    <s v="13:44:0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5456"/>
    <n v="-1"/>
    <d v="2023-10-17T18:40:46"/>
    <s v="2234891057"/>
    <s v="Android_Subject"/>
    <m/>
    <s v="7.19:15:26"/>
    <d v="2023-10-17T18:59:50"/>
    <m/>
    <d v="2023-10-17T20:00:30"/>
    <m/>
    <m/>
    <b v="1"/>
    <n v="306"/>
    <b v="0"/>
    <m/>
    <s v="22.512355"/>
    <s v="88.370995"/>
    <s v="Returned To Surveyor"/>
    <n v="5.5"/>
    <m/>
    <m/>
    <m/>
    <d v="2023-10-17T18:40:46"/>
    <d v="2023-10-17T18:59:48"/>
    <s v="Samit Ghosh"/>
    <n v="-1"/>
    <s v="-1"/>
    <s v="-1"/>
    <s v="LIVE"/>
    <s v="For Placement"/>
    <s v=""/>
    <s v="411111112"/>
    <s v="Balaka Sen"/>
    <s v="-1"/>
    <s v="-1"/>
    <s v="1017"/>
    <s v="1840"/>
    <s v=""/>
    <s v="411111112-1017-1840"/>
    <s v="1"/>
    <s v="1"/>
    <s v="0"/>
    <s v="-1"/>
    <s v="-1"/>
    <s v="88.370955"/>
    <s v="22.51233333333333"/>
    <s v="88d 22' 15.438&quot; , 22d 30' 44.4&quot;_x000a_null"/>
    <s v="96"/>
    <s v="-1"/>
    <s v="-1"/>
    <s v="0"/>
    <s v="100%"/>
    <s v="-1"/>
    <s v="CNST3"/>
    <s v="CS10"/>
    <s v="-1"/>
    <s v="-1"/>
    <s v="-1"/>
    <s v="-1"/>
    <s v="-1"/>
    <s v="2023-10-17T18:41:07+05:30"/>
    <s v="-1"/>
    <s v="2023-10-17T18:41:07+05:30"/>
    <s v="SPEAK TO WOMEN WHO ARE 25 - 45 YEARS OF AGE"/>
    <s v="-1"/>
    <s v="-1"/>
    <s v="-1"/>
    <s v="-1"/>
    <s v="-1"/>
    <s v="-1"/>
    <s v="-1"/>
    <s v="2023-10-17"/>
    <s v="18:41:27"/>
    <s v="-1"/>
    <s v="8"/>
    <s v="2023-10-17T18:41:33+05:30"/>
    <s v="-1"/>
    <s v="7"/>
    <s v="-1"/>
    <s v="Ratna Mondal"/>
    <x v="1"/>
    <x v="19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0"/>
    <s v="Car/Jeep/Van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8:47:34+05:30"/>
    <s v="-1"/>
    <s v="387"/>
    <s v="2023-10-17T18:47:34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Sundrop Flavored Oats"/>
    <s v="Tata Soulful Flavored Oats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Kellogg's Special K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Top Ramen Cup Noodles"/>
    <s v="Wai Wai Noodles"/>
    <s v="0"/>
    <s v="0"/>
    <s v="0"/>
    <s v="0"/>
    <s v="0"/>
    <s v="0"/>
    <s v="Knorr Soupy Noodles"/>
    <s v="Maggi Masala Noodles"/>
    <s v="0"/>
    <s v="Maggi Vegetable Atta Noodles"/>
    <s v="0"/>
    <s v="0"/>
    <s v="0"/>
    <s v="0"/>
    <s v="0"/>
    <s v="0"/>
    <s v="0"/>
    <s v="0"/>
    <s v="0"/>
    <s v="0"/>
    <s v="0"/>
    <s v="Knorr Soupy Noodles"/>
    <s v="2023-10-17T18:53:52+05:30"/>
    <s v="-1"/>
    <s v="37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8:54:05+05:30"/>
    <s v="2023-10-17T18:54:05+05:30"/>
    <s v="-1"/>
    <s v="779"/>
    <s v="-1"/>
    <s v="2023-10-17T18:54:05+05:30"/>
    <s v="2023-10-17T18:54:05+05:30"/>
    <s v="2023-10-17T18:54:05+05:30"/>
    <s v="-1"/>
    <s v="1697549045"/>
    <s v="2023-10-17T18:54:05+05:30"/>
    <s v="WILLING TO PARTICIPATE"/>
    <s v="-1"/>
    <s v=""/>
    <s v="-1"/>
    <s v="SAFFOLA MASALA OATS - CLASSIC MASALA TEST (NP9)"/>
    <s v="38"/>
    <s v="A.T.Chatterjee Rd."/>
    <s v="Dhakuria"/>
    <s v="700031"/>
    <s v="38"/>
    <s v="A.T.Chatterjee Rd."/>
    <s v="Dhakuria"/>
    <s v="700031"/>
    <s v="6289685026"/>
    <s v="-1"/>
    <s v="6289685026"/>
    <s v="-1"/>
    <s v="SSC/ HSC"/>
    <s v="-1"/>
    <s v="HOUSEWIFE"/>
    <s v=""/>
    <s v="5"/>
    <s v="0"/>
    <s v="1"/>
    <s v="0"/>
    <s v="1"/>
    <s v="1"/>
    <s v="1"/>
    <s v="0"/>
    <s v="0"/>
    <s v="1"/>
    <s v="-1"/>
    <s v="-1"/>
    <s v="YES"/>
    <s v="2023-10-17T18:59:46+05:30"/>
    <s v="-1"/>
    <s v="1697549386"/>
    <s v="-1"/>
    <s v="-1"/>
    <s v="-1"/>
    <s v="Screener Section 1"/>
    <s v="Screener Section 2"/>
    <s v="0"/>
    <s v="0"/>
    <s v="Main Section 3"/>
    <s v="0"/>
    <s v="Main Section 5"/>
    <s v="2023-10-17T18:59:46+05:30"/>
    <s v="2023-10-17T18:59:46+05:30"/>
    <s v="-1"/>
    <s v="341"/>
    <s v="-1"/>
    <s v="88.37099500000001"/>
    <s v="22.512355000000003"/>
    <s v="88d 22' 15.582&quot; , 22d 30' 44.478&quot;_x000a_null"/>
    <s v="-1"/>
    <s v="-1"/>
    <s v="1120"/>
    <s v="-1"/>
    <s v="2023-10-25"/>
    <s v="-1"/>
    <s v="-1"/>
    <s v="SAFFOLA MASALA OATS - CLASSIC MASALA TEST (NP9)"/>
    <s v="2023-11-01"/>
    <s v="13:56:1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6446"/>
    <n v="-1"/>
    <d v="2023-10-17T19:05:05"/>
    <s v="2234891023"/>
    <s v="Android_Subject"/>
    <m/>
    <s v="3.17:45:49"/>
    <d v="2023-10-17T19:22:30"/>
    <m/>
    <d v="2023-10-18T18:15:32"/>
    <m/>
    <m/>
    <b v="1"/>
    <n v="306"/>
    <b v="0"/>
    <m/>
    <s v="19.128668333"/>
    <s v="72.852045"/>
    <s v="Approved"/>
    <n v="5.5"/>
    <m/>
    <m/>
    <m/>
    <d v="2023-10-17T19:05:05"/>
    <d v="2023-10-17T19:22:28"/>
    <s v="Rupali Kaskar"/>
    <n v="-1"/>
    <s v="-1"/>
    <s v="-1"/>
    <s v="LIVE"/>
    <s v="For Placement"/>
    <s v=""/>
    <s v="211111115"/>
    <s v="varsha goradia"/>
    <s v="-1"/>
    <s v="-1"/>
    <s v="1017"/>
    <s v="1905"/>
    <s v=""/>
    <s v="211111115-1017-1905"/>
    <s v="1"/>
    <s v="1"/>
    <s v="0"/>
    <s v="-1"/>
    <s v="-1"/>
    <s v="72.85205500000001"/>
    <s v="19.128626666666666"/>
    <s v="72d 51' 7.398&quot; , 19d 7' 43.056&quot;_x000a_null"/>
    <s v="96"/>
    <s v="-1"/>
    <s v="-1"/>
    <s v="0"/>
    <s v="100%"/>
    <s v="-1"/>
    <s v="CNST3"/>
    <s v="CS10"/>
    <s v="-1"/>
    <s v="-1"/>
    <s v="-1"/>
    <s v="-1"/>
    <s v="-1"/>
    <s v="2023-10-17T19:05:33+05:30"/>
    <s v="-1"/>
    <s v="2023-10-17T19:05:33+05:30"/>
    <s v="SPEAK TO WOMEN WHO ARE 25 - 45 YEARS OF AGE"/>
    <s v="-1"/>
    <s v="-1"/>
    <s v="-1"/>
    <s v="-1"/>
    <s v="-1"/>
    <s v="-1"/>
    <s v="-1"/>
    <s v="2023-10-17"/>
    <s v="19:05:43"/>
    <s v="-1"/>
    <s v="8"/>
    <s v="2023-10-17T19:05:44+05:30"/>
    <s v="-1"/>
    <s v="7"/>
    <s v="-1"/>
    <s v="geeta parmar"/>
    <x v="3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9:12:05+05:30"/>
    <s v="-1"/>
    <s v="392"/>
    <s v="2023-10-17T19:12:0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9:15:37+05:30"/>
    <s v="-1"/>
    <s v="21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9:15:49+05:30"/>
    <s v="2023-10-17T19:15:49+05:30"/>
    <s v="-1"/>
    <s v="615"/>
    <s v="-1"/>
    <s v="2023-10-17T19:15:49+05:30"/>
    <s v="2023-10-17T19:15:49+05:30"/>
    <s v="2023-10-17T19:15:49+05:30"/>
    <s v="-1"/>
    <s v="1697550349"/>
    <s v="2023-10-17T19:15:49+05:30"/>
    <s v="WILLING TO PARTICIPATE"/>
    <s v="-1"/>
    <s v=""/>
    <s v="-1"/>
    <s v="SAFFOLA MASALA OATS - CLASSIC MASALA CURRENT (AF3)"/>
    <s v="Bharatbhai chawl room no ,2"/>
    <s v="natwar nagar road no 5"/>
    <s v="jogeshwari east"/>
    <s v="400060"/>
    <s v="Bharatbhai chawl room no ,2"/>
    <s v="natwar nagar road no 5"/>
    <s v="jogeshwari east"/>
    <s v="400060"/>
    <s v="9833189286"/>
    <s v="-1"/>
    <s v="9833189286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7T19:19:40+05:30"/>
    <s v="-1"/>
    <s v="1697550580"/>
    <s v="-1"/>
    <s v="-1"/>
    <s v="-1"/>
    <s v="Screener Section 1"/>
    <s v="Screener Section 2"/>
    <s v="0"/>
    <s v="0"/>
    <s v="Main Section 3"/>
    <s v="0"/>
    <s v="Main Section 5"/>
    <s v="2023-10-17T19:19:40+05:30"/>
    <s v="2023-10-17T19:19:40+05:30"/>
    <s v="-1"/>
    <s v="231"/>
    <s v="-1"/>
    <s v="72.852045"/>
    <s v="19.128668333333334"/>
    <s v="72d 51' 7.362&quot; , 19d 7' 43.206&quot;_x000a_null"/>
    <s v="-1"/>
    <s v="-1"/>
    <s v="846"/>
    <s v="-1"/>
    <s v="2023-10-21"/>
    <s v="-1"/>
    <s v="-1"/>
    <s v="SAFFOLA MASALA OATS - CLASSIC MASALA CURRENT (AF3)"/>
    <s v="2023-10-28"/>
    <s v="12:50:5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7656"/>
    <n v="-1"/>
    <d v="2023-10-17T19:30:53"/>
    <s v="2234891023"/>
    <s v="Android_Subject"/>
    <m/>
    <s v="3.17:21:02"/>
    <d v="2023-10-17T19:51:03"/>
    <m/>
    <d v="2023-10-18T18:15:32"/>
    <m/>
    <m/>
    <b v="1"/>
    <n v="306"/>
    <b v="0"/>
    <m/>
    <m/>
    <m/>
    <s v="Approved"/>
    <n v="5.5"/>
    <m/>
    <m/>
    <m/>
    <d v="2023-10-17T19:30:53"/>
    <d v="2023-10-17T19:51:01"/>
    <s v="Rupali Kaskar"/>
    <n v="-1"/>
    <s v="-1"/>
    <s v="-1"/>
    <s v="LIVE"/>
    <s v="For Placement"/>
    <s v=""/>
    <s v="211111115"/>
    <s v="varsha goradia"/>
    <s v="-1"/>
    <s v="-1"/>
    <s v="1017"/>
    <s v="1930"/>
    <s v=""/>
    <s v="211111115-1017-193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9:31:24+05:30"/>
    <s v="-1"/>
    <s v="2023-10-17T19:31:24+05:30"/>
    <s v="SPEAK TO WOMEN WHO ARE 25 - 45 YEARS OF AGE"/>
    <s v="-1"/>
    <s v="-1"/>
    <s v="-1"/>
    <s v="-1"/>
    <s v="-1"/>
    <s v="-1"/>
    <s v="-1"/>
    <s v="2023-10-17"/>
    <s v="19:31:28"/>
    <s v="-1"/>
    <s v="8"/>
    <s v="2023-10-17T19:31:29+05:30"/>
    <s v="-1"/>
    <s v="7"/>
    <s v="-1"/>
    <s v="Anu bamania"/>
    <x v="3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7T19:35:01+05:30"/>
    <s v="-1"/>
    <s v="217"/>
    <s v="2023-10-17T19:35:0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0"/>
    <s v="0"/>
    <s v="0"/>
    <s v="Kellogg's"/>
    <s v="Kellogg's Chocos"/>
    <s v="0"/>
    <s v="0"/>
    <s v="0"/>
    <s v="Kellogg's Muesli"/>
    <s v="0"/>
    <s v="0"/>
    <s v="0"/>
    <s v="0"/>
    <s v="0"/>
    <s v="0"/>
    <s v="0"/>
    <s v="Yoga Bar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Yoga Bar"/>
    <s v="0"/>
    <s v="0"/>
    <s v="0"/>
    <s v="0"/>
    <s v="Kellogg's Chocos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9:39:48+05:30"/>
    <s v="-1"/>
    <s v="28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9:39:55+05:30"/>
    <s v="2023-10-17T19:39:55+05:30"/>
    <s v="-1"/>
    <s v="512"/>
    <s v="-1"/>
    <s v="2023-10-17T19:39:55+05:30"/>
    <s v="2023-10-17T19:39:55+05:30"/>
    <s v="2023-10-17T19:39:55+05:30"/>
    <s v="-1"/>
    <s v="1697551795"/>
    <s v="2023-10-17T19:39:55+05:30"/>
    <s v="WILLING TO PARTICIPATE"/>
    <s v="-1"/>
    <s v=""/>
    <s v="-1"/>
    <s v="SAFFOLA MASALA OATS - CLASSIC MASALA CURRENT (AF3)"/>
    <s v="shiyal chawl room no 3"/>
    <s v="natwar nagar road no 5"/>
    <s v="jogeshwari east"/>
    <s v="400060"/>
    <s v="shiyal chawl room no 3"/>
    <s v="natwar nagar road no 5"/>
    <s v="jogeshwari east"/>
    <s v="400060"/>
    <s v="9870176968"/>
    <s v="-1"/>
    <s v="9870176968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7T19:43:35+05:30"/>
    <s v="-1"/>
    <s v="1697552015"/>
    <s v="-1"/>
    <s v="-1"/>
    <s v="-1"/>
    <s v="Screener Section 1"/>
    <s v="Screener Section 2"/>
    <s v="0"/>
    <s v="0"/>
    <s v="Main Section 3"/>
    <s v="0"/>
    <s v="Main Section 5"/>
    <s v="2023-10-17T19:43:35+05:30"/>
    <s v="2023-10-17T19:43:35+05:30"/>
    <s v="-1"/>
    <s v="219"/>
    <s v="-1"/>
    <s v="NaN"/>
    <s v="NaN"/>
    <s v="-1"/>
    <s v="-1"/>
    <s v="-1"/>
    <s v="731"/>
    <s v="-1"/>
    <s v="2023-10-21"/>
    <s v="-1"/>
    <s v="-1"/>
    <s v="SAFFOLA MASALA OATS - CLASSIC MASALA CURRENT (AF3)"/>
    <s v="2023-10-28"/>
    <s v="12:51:5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8974"/>
    <n v="-1"/>
    <d v="2023-10-17T16:44:06"/>
    <s v="2234891050"/>
    <s v="Android_Subject"/>
    <m/>
    <d v="1899-12-30T00:18:53"/>
    <d v="2023-10-17T20:31:59"/>
    <m/>
    <d v="2023-10-18T10:03:30"/>
    <m/>
    <m/>
    <b v="1"/>
    <n v="306"/>
    <b v="0"/>
    <m/>
    <s v="22.518705"/>
    <s v="88.369515"/>
    <s v="Approved"/>
    <n v="5.5"/>
    <m/>
    <m/>
    <m/>
    <d v="2023-10-17T16:44:06"/>
    <d v="2023-10-17T17:02:59"/>
    <s v="Samit Ghosh"/>
    <n v="-1"/>
    <s v="-1"/>
    <s v="-1"/>
    <s v="LIVE"/>
    <s v="-1"/>
    <s v=""/>
    <s v="411111114"/>
    <s v="Sahebun Nesa"/>
    <s v="-1"/>
    <s v="-1"/>
    <s v="1017"/>
    <s v="1644"/>
    <s v=""/>
    <s v="411111114-1017-1644"/>
    <s v="1"/>
    <s v="1"/>
    <s v="0"/>
    <s v="-1"/>
    <s v="-1"/>
    <s v="88.36944999999999"/>
    <s v="22.518696666666663"/>
    <s v="88d 22' 10.02&quot; , 22d 31' 7.308&quot;_x000a_null"/>
    <s v="96"/>
    <s v="-1"/>
    <s v="-1"/>
    <s v="0"/>
    <s v="100%"/>
    <s v="-1"/>
    <s v="CNST1"/>
    <s v="CS9C"/>
    <s v="-1"/>
    <s v="-1"/>
    <s v="-1"/>
    <s v="-1"/>
    <s v="-1"/>
    <s v="2023-10-17T16:44:35+05:30"/>
    <s v="-1"/>
    <s v="2023-10-17T16:44:35+05:30"/>
    <s v="SPEAK TO WOMEN WHO ARE 25 - 45 YEARS OF AGE"/>
    <s v="-1"/>
    <s v="-1"/>
    <s v="-1"/>
    <s v="-1"/>
    <s v="-1"/>
    <s v="-1"/>
    <s v="-1"/>
    <s v="2023-10-17"/>
    <s v="16:45:03"/>
    <s v="-1"/>
    <s v="8"/>
    <s v="2023-10-17T16:45:05+05:30"/>
    <s v="-1"/>
    <s v="7"/>
    <s v="-1"/>
    <s v="Rubi Biswas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6:51:21+05:30"/>
    <s v="-1"/>
    <s v="406"/>
    <s v="2023-10-17T16:51:21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6:57:25+05:30"/>
    <s v="-1"/>
    <s v="36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6:57:43+05:30"/>
    <s v="2023-10-17T16:57:43+05:30"/>
    <s v="-1"/>
    <s v="788"/>
    <s v="-1"/>
    <s v="2023-10-17T16:57:43+05:30"/>
    <s v="2023-10-17T16:57:43+05:30"/>
    <s v="2023-10-17T16:57:43+05:30"/>
    <s v="-1"/>
    <s v="1697542063"/>
    <s v="2023-10-17T16:57:43+05:30"/>
    <s v="WILLING TO PARTICIPATE"/>
    <s v="-1"/>
    <s v=""/>
    <s v="-1"/>
    <s v="SAFFOLA MASALA OATS - CLASSIC MASALA TEST (NP9)"/>
    <s v="38/E C/O Arijit Biswas "/>
    <s v="Kakuliya Road "/>
    <s v=" Kolkata "/>
    <s v="700019"/>
    <s v="38/E C/O Arijit Biswas"/>
    <s v="Kakuliya Road"/>
    <s v="Kolkata"/>
    <s v="700019"/>
    <s v="7003717522"/>
    <s v="-1"/>
    <s v="7003717522"/>
    <s v="-1"/>
    <s v="GRADUATE/ POST GRADUATE: GENERAL"/>
    <s v="-1"/>
    <s v="HOUSEWIFE"/>
    <s v=""/>
    <s v="5"/>
    <s v="1"/>
    <s v="0"/>
    <s v="0"/>
    <s v="1"/>
    <s v="1"/>
    <s v="0"/>
    <s v="0"/>
    <s v="1"/>
    <s v="1"/>
    <s v="0"/>
    <s v="1"/>
    <s v="YES"/>
    <s v="2023-10-17T17:02:58+05:30"/>
    <s v="-1"/>
    <s v="1697542378"/>
    <s v="-1"/>
    <s v="-1"/>
    <s v="-1"/>
    <s v="Screener Section 1"/>
    <s v="Screener Section 2"/>
    <s v="0"/>
    <s v="0"/>
    <s v="Main Section 3"/>
    <s v="0"/>
    <s v="Main Section 5"/>
    <s v="2023-10-17T17:02:58+05:30"/>
    <s v="2023-10-17T17:02:58+05:30"/>
    <s v="-1"/>
    <s v="315"/>
    <s v="-1"/>
    <s v="88.36951499999999"/>
    <s v="22.518705"/>
    <s v="88d 22' 10.254&quot; , 22d 31' 7.338&quot;_x000a_null"/>
    <s v="-1"/>
    <s v="-1"/>
    <s v="110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8975"/>
    <n v="-1"/>
    <d v="2023-10-17T17:06:01"/>
    <s v="2234891050"/>
    <s v="Android_Subject"/>
    <m/>
    <d v="1899-12-30T00:18:48"/>
    <d v="2023-10-17T20:31:59"/>
    <m/>
    <d v="2023-10-18T10:03:30"/>
    <m/>
    <m/>
    <b v="1"/>
    <n v="306"/>
    <b v="0"/>
    <m/>
    <s v="22.518796667"/>
    <s v="88.369391667"/>
    <s v="Approved"/>
    <n v="5.5"/>
    <m/>
    <m/>
    <m/>
    <d v="2023-10-17T17:06:01"/>
    <d v="2023-10-17T17:24:49"/>
    <s v="Samit Ghosh"/>
    <n v="-1"/>
    <s v="-1"/>
    <s v="-1"/>
    <s v="LIVE"/>
    <s v="-1"/>
    <s v=""/>
    <s v="411111114"/>
    <s v="Sahebun Nesa"/>
    <s v="-1"/>
    <s v="-1"/>
    <s v="1017"/>
    <s v="1706"/>
    <s v=""/>
    <s v="411111114-1017-1706"/>
    <s v="1"/>
    <s v="1"/>
    <s v="0"/>
    <s v="-1"/>
    <s v="-1"/>
    <s v="88.36939166666667"/>
    <s v="22.51879666666667"/>
    <s v="88d 22' 9.81&quot; , 22d 31' 7.668&quot;_x000a_null"/>
    <s v="96"/>
    <s v="-1"/>
    <s v="-1"/>
    <s v="0"/>
    <s v="100%"/>
    <s v="-1"/>
    <s v="CNST1"/>
    <s v="CS9C"/>
    <s v="-1"/>
    <s v="-1"/>
    <s v="-1"/>
    <s v="-1"/>
    <s v="-1"/>
    <s v="2023-10-17T17:06:31+05:30"/>
    <s v="-1"/>
    <s v="2023-10-17T17:06:31+05:30"/>
    <s v="SPEAK TO WOMEN WHO ARE 25 - 45 YEARS OF AGE"/>
    <s v="-1"/>
    <s v="-1"/>
    <s v="-1"/>
    <s v="-1"/>
    <s v="-1"/>
    <s v="-1"/>
    <s v="-1"/>
    <s v="2023-10-17"/>
    <s v="17:07:05"/>
    <s v="-1"/>
    <s v="8"/>
    <s v="2023-10-17T17:07:07+05:30"/>
    <s v="-1"/>
    <s v="7"/>
    <s v="-1"/>
    <s v="Jayanti Naskar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7:12:55+05:30"/>
    <s v="-1"/>
    <s v="384"/>
    <s v="2023-10-17T17:12:55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0"/>
    <s v="0"/>
    <s v="0"/>
    <s v="0"/>
    <s v="0"/>
    <s v="0"/>
    <s v="Sunfeast Yippee Noodles"/>
    <s v="Top Ramen Noodles"/>
    <s v="0"/>
    <s v="0"/>
    <s v="0"/>
    <s v="0"/>
    <s v="0"/>
    <s v="0"/>
    <s v="Top Ramen Noodles"/>
    <s v="2023-10-17T17:18:21+05:30"/>
    <s v="-1"/>
    <s v="32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7:18:45+05:30"/>
    <s v="2023-10-17T17:18:45+05:30"/>
    <s v="-1"/>
    <s v="735"/>
    <s v="-1"/>
    <s v="2023-10-17T17:18:45+05:30"/>
    <s v="2023-10-17T17:18:45+05:30"/>
    <s v="2023-10-17T17:18:45+05:30"/>
    <s v="-1"/>
    <s v="1697543325"/>
    <s v="2023-10-17T17:18:45+05:30"/>
    <s v="WILLING TO PARTICIPATE"/>
    <s v="-1"/>
    <s v=""/>
    <s v="-1"/>
    <s v="SAFFOLA MASALA OATS - CLASSIC MASALA TEST (NP9)"/>
    <s v="38/E C/O Nitai Naskar "/>
    <s v="Kakuliya Road "/>
    <s v="Kolkata "/>
    <s v="700019"/>
    <s v="38/E C/O Nitai Naskar"/>
    <s v="Kakuliya Road"/>
    <s v="Kolkata"/>
    <s v="700019"/>
    <s v="8538927566"/>
    <s v="-1"/>
    <s v="8538927566"/>
    <s v="-1"/>
    <s v="SSC/ HSC"/>
    <s v="-1"/>
    <s v="HOUSEWIFE"/>
    <s v=""/>
    <s v="6"/>
    <s v="0"/>
    <s v="0"/>
    <s v="0"/>
    <s v="1"/>
    <s v="2"/>
    <s v="0"/>
    <s v="2"/>
    <s v="1"/>
    <s v="0"/>
    <s v="-1"/>
    <s v="-1"/>
    <s v="YES"/>
    <s v="2023-10-17T17:24:47+05:30"/>
    <s v="-1"/>
    <s v="1697543687"/>
    <s v="-1"/>
    <s v="-1"/>
    <s v="-1"/>
    <s v="Screener Section 1"/>
    <s v="Screener Section 2"/>
    <s v="0"/>
    <s v="0"/>
    <s v="Main Section 3"/>
    <s v="0"/>
    <s v="Main Section 5"/>
    <s v="2023-10-17T17:24:47+05:30"/>
    <s v="2023-10-17T17:24:47+05:30"/>
    <s v="-1"/>
    <s v="362"/>
    <s v="-1"/>
    <s v="88.36939166666667"/>
    <s v="22.51879666666667"/>
    <s v="88d 22' 9.81&quot; , 22d 31' 7.668&quot;_x000a_null"/>
    <s v="-1"/>
    <s v="-1"/>
    <s v="109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9096"/>
    <n v="-1"/>
    <d v="2023-10-16T15:54:58"/>
    <s v="2234891023"/>
    <s v="Android_Subject"/>
    <m/>
    <s v="7.19:56:02"/>
    <d v="2023-10-17T20:36:27"/>
    <m/>
    <d v="2023-10-19T11:02:35"/>
    <m/>
    <m/>
    <b v="1"/>
    <n v="306"/>
    <b v="0"/>
    <m/>
    <s v="19.09052097"/>
    <s v="72.88708284"/>
    <s v="Approved"/>
    <n v="5.5"/>
    <m/>
    <m/>
    <m/>
    <d v="2023-10-16T15:54:58"/>
    <d v="2023-10-16T16:11:38"/>
    <s v="Sarvesh Mishra"/>
    <n v="-1"/>
    <s v="-1"/>
    <s v="-1"/>
    <s v="LIVE"/>
    <s v="For QC"/>
    <s v=""/>
    <s v="211111116"/>
    <s v="MORE"/>
    <s v="-1"/>
    <s v="-1"/>
    <s v="1016"/>
    <s v="1554"/>
    <s v=""/>
    <s v="211111116-1016-1554"/>
    <s v="1"/>
    <s v="1"/>
    <s v="0"/>
    <s v="-1"/>
    <s v="-1"/>
    <s v="72.88706968"/>
    <s v="19.09052871"/>
    <s v="72d 53' 13.451&quot; , 19d 5' 25.903&quot;_x000a_null"/>
    <s v="96"/>
    <s v="-1"/>
    <s v="-1"/>
    <s v="0"/>
    <s v="100%"/>
    <s v="-1"/>
    <s v="CNST3"/>
    <s v="CS10"/>
    <s v="-1"/>
    <s v="-1"/>
    <s v="-1"/>
    <s v="-1"/>
    <s v="-1"/>
    <s v="2023-10-16T15:55:37+05:30"/>
    <s v="-1"/>
    <s v="2023-10-16T15:55:37+05:30"/>
    <s v="SPEAK TO WOMEN WHO ARE 25 - 45 YEARS OF AGE"/>
    <s v="-1"/>
    <s v="-1"/>
    <s v="-1"/>
    <s v="-1"/>
    <s v="-1"/>
    <s v="-1"/>
    <s v="-1"/>
    <s v="2023-10-16"/>
    <s v="15:55:39"/>
    <s v="-1"/>
    <s v="8"/>
    <s v="2023-10-16T15:55:40+05:30"/>
    <s v="-1"/>
    <s v="6"/>
    <s v="-1"/>
    <s v="ASMITA PATIL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6T16:00:56+05:30"/>
    <s v="-1"/>
    <s v="319"/>
    <s v="2023-10-16T16:00:5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6T16:05:11+05:30"/>
    <s v="-1"/>
    <s v="25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6:05:21+05:30"/>
    <s v="2023-10-16T16:05:21+05:30"/>
    <s v="-1"/>
    <s v="584"/>
    <s v="-1"/>
    <s v="2023-10-16T16:05:21+05:30"/>
    <s v="2023-10-16T16:05:21+05:30"/>
    <s v="2023-10-16T16:05:21+05:30"/>
    <s v="-1"/>
    <s v="1697452521"/>
    <s v="2023-10-16T16:05:21+05:30"/>
    <s v="WILLING TO PARTICIPATE"/>
    <s v="-1"/>
    <s v=""/>
    <s v="-1"/>
    <s v="SAFFOLA MASALA OATS - VEGGIE TWIST CURRENT (BJ6)"/>
    <s v="JAY GANESH SOC 5/2 NEAR GANESH MAIDAN"/>
    <s v="KAJUPADA PIPE LINE"/>
    <s v="SAKINAKA "/>
    <s v="400072"/>
    <s v="JAY GANESH SOC 5/2 NEAR GANESH MAIDAN"/>
    <s v="KAJUPADA PIPE LINE"/>
    <s v="SAKINAKA"/>
    <s v="400072"/>
    <s v="7410730101"/>
    <s v="-1"/>
    <s v="7410730101"/>
    <s v="-1"/>
    <s v="GRADUATE/ POST GRADUATE: GENERAL"/>
    <s v="-1"/>
    <s v="HOUSEWIFE"/>
    <s v=""/>
    <s v="4"/>
    <s v="0"/>
    <s v="0"/>
    <s v="0"/>
    <s v="1"/>
    <s v="1"/>
    <s v="1"/>
    <s v="1"/>
    <s v="0"/>
    <s v="0"/>
    <s v="-1"/>
    <s v="-1"/>
    <s v="YES"/>
    <s v="2023-10-16T16:11:36+05:30"/>
    <s v="-1"/>
    <s v="1697452896"/>
    <s v="-1"/>
    <s v="-1"/>
    <s v="-1"/>
    <s v="Screener Section 1"/>
    <s v="Screener Section 2"/>
    <s v="0"/>
    <s v="0"/>
    <s v="Main Section 3"/>
    <s v="0"/>
    <s v="Main Section 5"/>
    <s v="2023-10-16T16:11:36+05:30"/>
    <s v="2023-10-16T16:11:36+05:30"/>
    <s v="-1"/>
    <s v="375"/>
    <s v="-1"/>
    <s v="72.88708284"/>
    <s v="19.09052097"/>
    <s v="72d 53' 13.498&quot; , 19d 5' 25.875&quot;_x000a_null"/>
    <s v="-1"/>
    <s v="-1"/>
    <s v="959"/>
    <s v="-1"/>
    <s v="2023-10-20"/>
    <s v="-1"/>
    <s v="-1"/>
    <s v="SAFFOLA MASALA OATS - VEGGIE TWIST CURRENT (BJ6)"/>
    <s v="2023-10-27"/>
    <s v="11:30:4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6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freq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6"/>
    <n v="-1"/>
    <d v="2023-10-17T15:00:36"/>
    <s v="2234891023"/>
    <s v="Android_Subject"/>
    <m/>
    <s v="5.23:08:25"/>
    <d v="2023-10-18T00:18:30"/>
    <m/>
    <d v="2023-10-19T11:02:35"/>
    <m/>
    <m/>
    <b v="1"/>
    <n v="306"/>
    <b v="0"/>
    <m/>
    <m/>
    <m/>
    <s v="Approved"/>
    <n v="5.5"/>
    <m/>
    <m/>
    <m/>
    <d v="2023-10-17T15:00:36"/>
    <d v="2023-10-17T15:22:36"/>
    <s v="Sarvesh Mishra"/>
    <n v="-1"/>
    <s v="-1"/>
    <s v="-1"/>
    <s v="LIVE"/>
    <s v="For QC"/>
    <s v=""/>
    <s v="211111113"/>
    <s v="Sakshi angchekar"/>
    <s v="-1"/>
    <s v="-1"/>
    <s v="1017"/>
    <s v="1500"/>
    <s v=""/>
    <s v="852200104-1017-15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5:00:56+05:30"/>
    <s v="-1"/>
    <s v="2023-10-17T15:00:56+05:30"/>
    <s v="SPEAK TO WOMEN WHO ARE 25 - 45 YEARS OF AGE"/>
    <s v="-1"/>
    <s v="-1"/>
    <s v="-1"/>
    <s v="-1"/>
    <s v="-1"/>
    <s v="-1"/>
    <s v="-1"/>
    <s v="2023-10-17"/>
    <s v="15:01:04"/>
    <s v="-1"/>
    <s v="8"/>
    <s v="2023-10-17T15:01:05+05:30"/>
    <s v="-1"/>
    <s v="7"/>
    <s v="-1"/>
    <s v="sneha kadam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5:08:44+05:30"/>
    <s v="-1"/>
    <s v="468"/>
    <s v="2023-10-17T15:08:44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7T15:14:18+05:30"/>
    <s v="-1"/>
    <s v="33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17:34+05:30"/>
    <s v="2023-10-17T15:17:34+05:30"/>
    <s v="-1"/>
    <s v="987"/>
    <s v="-1"/>
    <s v="2023-10-17T15:17:34+05:30"/>
    <s v="2023-10-17T15:17:34+05:30"/>
    <s v="2023-10-17T15:17:34+05:30"/>
    <s v="-1"/>
    <s v="1697536054"/>
    <s v="2023-10-17T15:17:34+05:30"/>
    <s v="WILLING TO PARTICIPATE"/>
    <s v="-1"/>
    <s v=""/>
    <s v="-1"/>
    <s v="SAFFOLA MASALA OATS - CLASSIC MASALA CURRENT (AF3)"/>
    <s v="room no 50/1flour satguru Sadan"/>
    <s v="Dattaram lad marg"/>
    <s v="chinchpokli east"/>
    <s v="400012"/>
    <s v="room no 50/1flour satguru Sadan"/>
    <s v="Dattaram lad marg"/>
    <s v="chinchpokli east"/>
    <s v="400012"/>
    <s v="7977729398"/>
    <s v="-1"/>
    <s v="7977729398"/>
    <s v="-1"/>
    <s v="GRADUATE/ POST GRADUATE: GENERAL"/>
    <s v="-1"/>
    <s v="HOUSEWIFE"/>
    <s v=""/>
    <s v="4"/>
    <s v="0"/>
    <s v="0"/>
    <s v="2"/>
    <s v="0"/>
    <s v="0"/>
    <s v="1"/>
    <s v="1"/>
    <s v="0"/>
    <s v="0"/>
    <s v="-1"/>
    <s v="-1"/>
    <s v="YES"/>
    <s v="2023-10-17T15:22:34+05:30"/>
    <s v="-1"/>
    <s v="1697536354"/>
    <s v="-1"/>
    <s v="-1"/>
    <s v="-1"/>
    <s v="Screener Section 1"/>
    <s v="Screener Section 2"/>
    <s v="0"/>
    <s v="0"/>
    <s v="Main Section 3"/>
    <s v="0"/>
    <s v="Main Section 5"/>
    <s v="2023-10-17T15:22:34+05:30"/>
    <s v="2023-10-17T15:22:34+05:30"/>
    <s v="-1"/>
    <s v="301"/>
    <s v="-1"/>
    <s v="NaN"/>
    <s v="NaN"/>
    <s v="-1"/>
    <s v="-1"/>
    <s v="-1"/>
    <s v="1288"/>
    <s v="-1"/>
    <s v="2023-10-21"/>
    <s v="-1"/>
    <s v="-1"/>
    <s v="SAFFOLA MASALA OATS - CLASSIC MASALA CURRENT (AF3)"/>
    <s v="2023-10-28"/>
    <s v="13:53:31"/>
    <x v="1"/>
    <x v="1"/>
    <x v="1"/>
    <s v="Vendor Team"/>
    <s v="sunil"/>
    <s v="Sup:-2"/>
    <s v="-1"/>
    <s v="2023-10-17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7"/>
    <n v="-1"/>
    <d v="2023-10-17T15:50:20"/>
    <s v="2234891023"/>
    <s v="Android_Subject"/>
    <m/>
    <s v="5.22:19:59"/>
    <d v="2023-10-18T00:18:30"/>
    <m/>
    <d v="2023-10-19T11:02:35"/>
    <m/>
    <m/>
    <b v="1"/>
    <n v="306"/>
    <b v="0"/>
    <m/>
    <m/>
    <m/>
    <s v="Approved"/>
    <n v="5.5"/>
    <m/>
    <m/>
    <m/>
    <d v="2023-10-17T15:50:20"/>
    <d v="2023-10-17T16:11:52"/>
    <s v="Sarvesh Mishra"/>
    <n v="-1"/>
    <s v="-1"/>
    <s v="-1"/>
    <s v="LIVE"/>
    <s v="For QC"/>
    <s v=""/>
    <s v="211111113"/>
    <s v="Sakshi angchekar"/>
    <s v="-1"/>
    <s v="-1"/>
    <s v="1017"/>
    <s v="1550"/>
    <s v=""/>
    <s v="852200104-1017-155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5:50:37+05:30"/>
    <s v="-1"/>
    <s v="2023-10-17T15:50:37+05:30"/>
    <s v="SPEAK TO WOMEN WHO ARE 25 - 45 YEARS OF AGE"/>
    <s v="-1"/>
    <s v="-1"/>
    <s v="-1"/>
    <s v="-1"/>
    <s v="-1"/>
    <s v="-1"/>
    <s v="-1"/>
    <s v="2023-10-17"/>
    <s v="15:50:43"/>
    <s v="-1"/>
    <s v="8"/>
    <s v="2023-10-17T15:50:44+05:30"/>
    <s v="-1"/>
    <s v="7"/>
    <s v="-1"/>
    <s v="janhavi Jitendra talwalkar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5:58:26+05:30"/>
    <s v="-1"/>
    <s v="469"/>
    <s v="2023-10-17T15:58:2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7T16:01:53+05:30"/>
    <s v="-1"/>
    <s v="20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6:06:32+05:30"/>
    <s v="2023-10-17T16:06:32+05:30"/>
    <s v="-1"/>
    <s v="955"/>
    <s v="-1"/>
    <s v="2023-10-17T16:06:32+05:30"/>
    <s v="2023-10-17T16:06:32+05:30"/>
    <s v="2023-10-17T16:06:32+05:30"/>
    <s v="-1"/>
    <s v="1697538992"/>
    <s v="2023-10-17T16:06:32+05:30"/>
    <s v="WILLING TO PARTICIPATE"/>
    <s v="-1"/>
    <s v=""/>
    <s v="-1"/>
    <s v="SAFFOLA MASALA OATS - CLASSIC MASALA TEST (NP9)"/>
    <s v="room no 70/2flour  satguru Sadan"/>
    <s v="Dattaram lad marg"/>
    <s v="chinchpokli east"/>
    <s v="400012"/>
    <s v="room no 70/2flour  satguru Sadan"/>
    <s v="Dattaram lad marg"/>
    <s v="chinchpokli east"/>
    <s v="400012"/>
    <s v="9930443161"/>
    <s v="-1"/>
    <s v="9930443161"/>
    <s v="-1"/>
    <s v="GRADUATE/ POST GRADUATE: GENERAL"/>
    <s v="-1"/>
    <s v="EMPLOYED"/>
    <s v="Working full time"/>
    <s v="3"/>
    <s v="1"/>
    <s v="0"/>
    <s v="0"/>
    <s v="0"/>
    <s v="0"/>
    <s v="1"/>
    <s v="1"/>
    <s v="0"/>
    <s v="0"/>
    <s v="0"/>
    <s v="1"/>
    <s v="YES"/>
    <s v="2023-10-17T16:11:51+05:30"/>
    <s v="-1"/>
    <s v="1697539311"/>
    <s v="-1"/>
    <s v="-1"/>
    <s v="-1"/>
    <s v="Screener Section 1"/>
    <s v="Screener Section 2"/>
    <s v="0"/>
    <s v="0"/>
    <s v="Main Section 3"/>
    <s v="0"/>
    <s v="Main Section 5"/>
    <s v="2023-10-17T16:11:51+05:30"/>
    <s v="2023-10-17T16:11:51+05:30"/>
    <s v="-1"/>
    <s v="319"/>
    <s v="-1"/>
    <s v="NaN"/>
    <s v="NaN"/>
    <s v="-1"/>
    <s v="-1"/>
    <s v="-1"/>
    <s v="1274"/>
    <s v="-1"/>
    <s v="2023-10-21"/>
    <s v="-1"/>
    <s v="-1"/>
    <s v="SAFFOLA MASALA OATS - CLASSIC MASALA TEST (NP9)"/>
    <s v="2023-10-28"/>
    <s v="12:54:33"/>
    <x v="1"/>
    <x v="1"/>
    <x v="1"/>
    <s v="Vendor Team"/>
    <s v="sunil"/>
    <s v="Sup:-2"/>
    <s v="-1"/>
    <s v="2023-10-17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8"/>
    <n v="-1"/>
    <d v="2023-10-17T16:50:08"/>
    <s v="2234891023"/>
    <s v="Android_Subject"/>
    <m/>
    <s v="6.19:31:11"/>
    <d v="2023-10-18T00:18:30"/>
    <m/>
    <d v="2023-10-19T11:02:35"/>
    <m/>
    <m/>
    <b v="1"/>
    <n v="306"/>
    <b v="0"/>
    <m/>
    <m/>
    <m/>
    <s v="Approved"/>
    <n v="5.5"/>
    <m/>
    <m/>
    <m/>
    <d v="2023-10-17T16:50:08"/>
    <d v="2023-10-17T17:11:33"/>
    <s v="Sarvesh Mishra"/>
    <n v="-1"/>
    <s v="-1"/>
    <s v="-1"/>
    <s v="LIVE"/>
    <s v="For QC"/>
    <s v=""/>
    <s v="211111113"/>
    <s v="Sakshi angchekar"/>
    <s v="-1"/>
    <s v="-1"/>
    <s v="1017"/>
    <s v="1650"/>
    <s v=""/>
    <s v="852200104-1017-165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6:50:29+05:30"/>
    <s v="-1"/>
    <s v="2023-10-17T16:50:29+05:30"/>
    <s v="SPEAK TO WOMEN WHO ARE 25 - 45 YEARS OF AGE"/>
    <s v="-1"/>
    <s v="-1"/>
    <s v="-1"/>
    <s v="-1"/>
    <s v="-1"/>
    <s v="-1"/>
    <s v="-1"/>
    <s v="2023-10-17"/>
    <s v="16:50:32"/>
    <s v="-1"/>
    <s v="8"/>
    <s v="2023-10-17T16:50:33+05:30"/>
    <s v="-1"/>
    <s v="7"/>
    <s v="-1"/>
    <s v="Ankita porwal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6:59:30+05:30"/>
    <s v="-1"/>
    <s v="541"/>
    <s v="2023-10-17T16:59:3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7T17:03:39+05:30"/>
    <s v="-1"/>
    <s v="24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7:07:23+05:30"/>
    <s v="2023-10-17T17:07:23+05:30"/>
    <s v="-1"/>
    <s v="1014"/>
    <s v="-1"/>
    <s v="2023-10-17T17:07:23+05:30"/>
    <s v="2023-10-17T17:07:23+05:30"/>
    <s v="2023-10-17T17:07:23+05:30"/>
    <s v="-1"/>
    <s v="1697542643"/>
    <s v="2023-10-17T17:07:23+05:30"/>
    <s v="WILLING TO PARTICIPATE"/>
    <s v="-1"/>
    <s v=""/>
    <s v="-1"/>
    <s v="SAFFOLA MASALA OATS - VEGGIE TWIST CURRENT (BJ6)"/>
    <s v="room no 71/2flour satguru Sadan"/>
    <s v="Dattaram lad marg"/>
    <s v="chinchpokli east"/>
    <s v="400012"/>
    <s v="room no 71/2flour satguru Sadan"/>
    <s v="Dattaram lad marg"/>
    <s v="chinchpokli east"/>
    <s v="400012"/>
    <s v="9773274262"/>
    <s v="-1"/>
    <s v="9773274262"/>
    <s v="-1"/>
    <s v="GRADUATE/ POST GRADUATE: GENERAL"/>
    <s v="-1"/>
    <s v="EMPLOYED"/>
    <s v="Working full time"/>
    <s v="4"/>
    <s v="0"/>
    <s v="0"/>
    <s v="0"/>
    <s v="1"/>
    <s v="1"/>
    <s v="0"/>
    <s v="1"/>
    <s v="1"/>
    <s v="0"/>
    <s v="-1"/>
    <s v="-1"/>
    <s v="YES"/>
    <s v="2023-10-17T17:11:31+05:30"/>
    <s v="-1"/>
    <s v="1697542891"/>
    <s v="-1"/>
    <s v="-1"/>
    <s v="-1"/>
    <s v="Screener Section 1"/>
    <s v="Screener Section 2"/>
    <s v="0"/>
    <s v="0"/>
    <s v="Main Section 3"/>
    <s v="0"/>
    <s v="Main Section 5"/>
    <s v="2023-10-17T17:11:31+05:30"/>
    <s v="2023-10-17T17:11:31+05:30"/>
    <s v="-1"/>
    <s v="248"/>
    <s v="-1"/>
    <s v="NaN"/>
    <s v="NaN"/>
    <s v="-1"/>
    <s v="-1"/>
    <s v="-1"/>
    <s v="1262"/>
    <s v="-1"/>
    <s v="2023-10-21"/>
    <s v="-1"/>
    <s v="-1"/>
    <s v="SAFFOLA MASALA OATS - VEGGIE TWIST CURRENT (BJ6)"/>
    <s v="2023-10-28"/>
    <s v="12:55:2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3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ec"/>
    <s v="Accept"/>
    <s v="cate"/>
    <s v="Accept"/>
    <s v="cnad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9"/>
    <n v="-1"/>
    <d v="2023-10-17T17:50:06"/>
    <s v="2234891023"/>
    <s v="Android_Subject"/>
    <m/>
    <s v="6.18:33:27"/>
    <d v="2023-10-18T00:18:30"/>
    <m/>
    <d v="2023-10-19T11:02:35"/>
    <m/>
    <m/>
    <b v="1"/>
    <n v="306"/>
    <b v="0"/>
    <m/>
    <m/>
    <m/>
    <s v="Approved"/>
    <n v="5.5"/>
    <m/>
    <m/>
    <m/>
    <d v="2023-10-17T17:50:06"/>
    <d v="2023-10-17T18:11:17"/>
    <s v="Sarvesh Mishra"/>
    <n v="-1"/>
    <s v="-1"/>
    <s v="-1"/>
    <s v="LIVE"/>
    <s v="For QC"/>
    <s v=""/>
    <s v="211111113"/>
    <s v="Sakshi angchekar"/>
    <s v="-1"/>
    <s v="-1"/>
    <s v="1017"/>
    <s v="1750"/>
    <s v=""/>
    <s v="852200104-1017-175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7:50:21+05:30"/>
    <s v="-1"/>
    <s v="2023-10-17T17:50:21+05:30"/>
    <s v="SPEAK TO WOMEN WHO ARE 25 - 45 YEARS OF AGE"/>
    <s v="-1"/>
    <s v="-1"/>
    <s v="-1"/>
    <s v="-1"/>
    <s v="-1"/>
    <s v="-1"/>
    <s v="-1"/>
    <s v="2023-10-17"/>
    <s v="17:50:23"/>
    <s v="-1"/>
    <s v="8"/>
    <s v="2023-10-17T17:50:24+05:30"/>
    <s v="-1"/>
    <s v="7"/>
    <s v="-1"/>
    <s v="jhanavi Chavan"/>
    <x v="3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7T17:59:28+05:30"/>
    <s v="-1"/>
    <s v="547"/>
    <s v="2023-10-17T17:59:28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8:03:36+05:30"/>
    <s v="-1"/>
    <s v="24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8:08:23+05:30"/>
    <s v="2023-10-17T18:08:23+05:30"/>
    <s v="-1"/>
    <s v="1083"/>
    <s v="-1"/>
    <s v="2023-10-17T18:08:23+05:30"/>
    <s v="2023-10-17T18:08:23+05:30"/>
    <s v="2023-10-17T18:08:23+05:30"/>
    <s v="-1"/>
    <s v="1697546303"/>
    <s v="2023-10-17T18:08:23+05:30"/>
    <s v="WILLING TO PARTICIPATE"/>
    <s v="-1"/>
    <s v=""/>
    <s v="-1"/>
    <s v="SAFFOLA MASALA OATS - VEGGIE TWIST TEST (LK2)"/>
    <s v="room no 75/2flour satguru Sadan"/>
    <s v="Dattaram lad marg"/>
    <s v="chinchpokli east"/>
    <s v="400012"/>
    <s v="room no 75/2flour satguru Sadan"/>
    <s v="Dattaram lad marg"/>
    <s v="chinchpokli east"/>
    <s v="400012"/>
    <s v="9920602058"/>
    <s v="-1"/>
    <s v="9920602058"/>
    <s v="-1"/>
    <s v="GRADUATE/ POST GRADUATE: GENERAL"/>
    <s v="-1"/>
    <s v="EMPLOYED"/>
    <s v="Working full time"/>
    <s v="4"/>
    <s v="0"/>
    <s v="1"/>
    <s v="0"/>
    <s v="0"/>
    <s v="1"/>
    <s v="1"/>
    <s v="0"/>
    <s v="0"/>
    <s v="1"/>
    <s v="-1"/>
    <s v="-1"/>
    <s v="YES"/>
    <s v="2023-10-17T18:11:14+05:30"/>
    <s v="-1"/>
    <s v="1697546474"/>
    <s v="-1"/>
    <s v="-1"/>
    <s v="-1"/>
    <s v="Screener Section 1"/>
    <s v="Screener Section 2"/>
    <s v="0"/>
    <s v="0"/>
    <s v="Main Section 3"/>
    <s v="0"/>
    <s v="Main Section 5"/>
    <s v="2023-10-17T18:11:14+05:30"/>
    <s v="2023-10-17T18:11:14+05:30"/>
    <s v="-1"/>
    <s v="171"/>
    <s v="-1"/>
    <s v="NaN"/>
    <s v="NaN"/>
    <s v="-1"/>
    <s v="-1"/>
    <s v="-1"/>
    <s v="1254"/>
    <s v="-1"/>
    <s v="2023-10-21"/>
    <s v="-1"/>
    <s v="-1"/>
    <s v="SAFFOLA MASALA OATS - VEGGIE TWIST TEST (LK2)"/>
    <s v="2023-10-28"/>
    <s v="12:56:2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3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ec"/>
    <s v="Accept"/>
    <s v="ca"/>
    <s v="Accept"/>
    <s v="cate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1433"/>
    <n v="-1"/>
    <d v="2023-10-17T10:00:16"/>
    <s v="2234891023"/>
    <s v="Android_Subject"/>
    <m/>
    <s v="6.04:20:09"/>
    <d v="2023-10-18T11:03:09"/>
    <m/>
    <d v="2023-10-19T17:34:09"/>
    <m/>
    <m/>
    <b v="1"/>
    <n v="306"/>
    <b v="0"/>
    <m/>
    <m/>
    <m/>
    <s v="Approved"/>
    <n v="5.5"/>
    <m/>
    <m/>
    <m/>
    <d v="2023-10-17T10:00:16"/>
    <d v="2023-10-17T10:18:04"/>
    <s v="Sarvesh Mishra"/>
    <n v="-1"/>
    <s v="-1"/>
    <s v="-1"/>
    <s v="LIVE"/>
    <s v="For QC"/>
    <s v=""/>
    <s v="211111111"/>
    <s v="vaishali pawar "/>
    <s v="-1"/>
    <s v="-1"/>
    <s v="1017"/>
    <s v="1000"/>
    <s v=""/>
    <s v="211111111-1017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0:01:20+05:30"/>
    <s v="-1"/>
    <s v="2023-10-17T10:01:20+05:30"/>
    <s v="SPEAK TO WOMEN WHO ARE 25 - 45 YEARS OF AGE"/>
    <s v="-1"/>
    <s v="-1"/>
    <s v="-1"/>
    <s v="-1"/>
    <s v="-1"/>
    <s v="-1"/>
    <s v="-1"/>
    <s v="2023-10-17"/>
    <s v="10:01:23"/>
    <s v="-1"/>
    <s v="8"/>
    <s v="2023-10-17T10:01:24+05:30"/>
    <s v="-1"/>
    <s v="7"/>
    <s v="-1"/>
    <s v="vaishali bhosle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0:09:18+05:30"/>
    <s v="-1"/>
    <s v="478"/>
    <s v="2023-10-17T10:09:18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Knorr Soupy Noodles"/>
    <s v="Maggi Masala Noodles"/>
    <s v="0"/>
    <s v="0"/>
    <s v="0"/>
    <s v="0"/>
    <s v="0"/>
    <s v="Sunfeast Yippee Noodles"/>
    <s v="0"/>
    <s v="0"/>
    <s v="0"/>
    <s v="0"/>
    <s v="0"/>
    <s v="0"/>
    <s v="0"/>
    <s v="Sunfeast Yippee Noodles"/>
    <s v="2023-10-17T10:12:57+05:30"/>
    <s v="-1"/>
    <s v="21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0:13:17+05:30"/>
    <s v="2023-10-17T10:13:17+05:30"/>
    <s v="-1"/>
    <s v="717"/>
    <s v="-1"/>
    <s v="2023-10-17T10:13:17+05:30"/>
    <s v="2023-10-17T10:13:17+05:30"/>
    <s v="2023-10-17T10:13:17+05:30"/>
    <s v="-1"/>
    <s v="1697517797"/>
    <s v="2023-10-17T10:13:17+05:30"/>
    <s v="WILLING TO PARTICIPATE"/>
    <s v="-1"/>
    <s v=""/>
    <s v="-1"/>
    <s v="SAFFOLA MASALA OATS - VEGGIE TWIST TEST (LK2)"/>
    <s v="101/1st/yashraj building "/>
    <s v="90 feet road gavanpada"/>
    <s v="mulund E"/>
    <s v="400081"/>
    <s v="101/1st/yashraj building"/>
    <s v="90 feet road gavanpada"/>
    <s v="mulund E"/>
    <s v="400081"/>
    <s v="9969331499"/>
    <s v="-1"/>
    <s v="9969331499"/>
    <s v="-1"/>
    <s v="GRADUATE/ POST GRADUATE: GENERAL"/>
    <s v="-1"/>
    <s v="EMPLOYED"/>
    <s v="Working part time"/>
    <s v="4"/>
    <s v="0"/>
    <s v="0"/>
    <s v="0"/>
    <s v="1"/>
    <s v="0"/>
    <s v="1"/>
    <s v="1"/>
    <s v="0"/>
    <s v="1"/>
    <s v="-1"/>
    <s v="-1"/>
    <s v="YES"/>
    <s v="2023-10-17T10:18:02+05:30"/>
    <s v="-1"/>
    <s v="1697518082"/>
    <s v="-1"/>
    <s v="-1"/>
    <s v="-1"/>
    <s v="Screener Section 1"/>
    <s v="Screener Section 2"/>
    <s v="0"/>
    <s v="0"/>
    <s v="Main Section 3"/>
    <s v="0"/>
    <s v="Main Section 5"/>
    <s v="2023-10-17T10:18:02+05:30"/>
    <s v="2023-10-17T10:18:02+05:30"/>
    <s v="-1"/>
    <s v="285"/>
    <s v="-1"/>
    <s v="NaN"/>
    <s v="NaN"/>
    <s v="-1"/>
    <s v="-1"/>
    <s v="-1"/>
    <s v="1002"/>
    <s v="-1"/>
    <s v="2023-10-21"/>
    <s v="-1"/>
    <s v="-1"/>
    <s v="SAFFOLA MASALA OATS - VEGGIE TWIST TEST (LK2)"/>
    <s v="2023-10-28"/>
    <s v="14:21:29"/>
    <x v="1"/>
    <x v="1"/>
    <x v="1"/>
    <s v="Vendor Team"/>
    <s v="sunil"/>
    <s v="Sup:-2"/>
    <s v="-1"/>
    <s v="2023-10-17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1521"/>
    <n v="-1"/>
    <d v="2023-10-18T10:52:13"/>
    <s v="2234891013"/>
    <s v="Android_Subject"/>
    <m/>
    <s v="4.09:03:40"/>
    <d v="2023-10-18T11:07:34"/>
    <m/>
    <d v="2023-10-20T16:56:53"/>
    <m/>
    <m/>
    <b v="1"/>
    <n v="306"/>
    <b v="0"/>
    <m/>
    <s v="28.615156667"/>
    <s v="77.288395"/>
    <s v="Approved"/>
    <n v="5.5"/>
    <m/>
    <m/>
    <m/>
    <d v="2023-10-18T10:52:13"/>
    <d v="2023-10-18T11:07:27"/>
    <s v="Inder Jha"/>
    <n v="-1"/>
    <s v="-1"/>
    <s v="-1"/>
    <s v="LIVE"/>
    <s v="For Placement"/>
    <s v=""/>
    <s v="111111119"/>
    <s v="Rakesh Kumar Gupta "/>
    <s v="-1"/>
    <s v="-1"/>
    <s v="1018"/>
    <s v="1052"/>
    <s v=""/>
    <s v="111111119-1018-1052"/>
    <s v="1"/>
    <s v="1"/>
    <s v="0"/>
    <s v="-1"/>
    <s v="-1"/>
    <s v="77.288325"/>
    <s v="28.615175"/>
    <s v="77d 17' 17.97&quot; , 28d 36' 54.63&quot;_x000a_null"/>
    <s v="96"/>
    <s v="-1"/>
    <s v="-1"/>
    <s v="0"/>
    <s v="100%"/>
    <s v="-1"/>
    <s v="CNST3"/>
    <s v="CS10"/>
    <s v="-1"/>
    <s v="-1"/>
    <s v="-1"/>
    <s v="-1"/>
    <s v="-1"/>
    <s v="2023-10-18T10:52:29+05:30"/>
    <s v="-1"/>
    <s v="2023-10-18T10:52:29+05:30"/>
    <s v="SPEAK TO WOMEN WHO ARE 25 - 45 YEARS OF AGE"/>
    <s v="-1"/>
    <s v="-1"/>
    <s v="-1"/>
    <s v="-1"/>
    <s v="-1"/>
    <s v="-1"/>
    <s v="-1"/>
    <s v="2023-10-18"/>
    <s v="10:52:54"/>
    <s v="-1"/>
    <s v="8"/>
    <s v="2023-10-18T10:52:56+05:30"/>
    <s v="-1"/>
    <s v="8"/>
    <s v="-1"/>
    <s v="priyanka"/>
    <x v="0"/>
    <x v="1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0:59:09+05:30"/>
    <s v="-1"/>
    <s v="400"/>
    <s v="2023-10-18T10:59:09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0"/>
    <s v="0"/>
    <s v="Store Brands Of Flavored Oats/ Masala Oats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Kellogg's Muesli"/>
    <s v="0"/>
    <s v="0"/>
    <s v="0"/>
    <s v="0"/>
    <s v="Patanjali Cornflakes"/>
    <s v="Soulfull"/>
    <s v="0"/>
    <s v="Yoga Bar"/>
    <s v="0"/>
    <s v="0"/>
    <s v="0"/>
    <s v="0"/>
    <s v="0"/>
    <s v="0"/>
    <s v="0"/>
    <s v="0"/>
    <s v="0"/>
    <s v="Kellogg's Chocos"/>
    <s v="0"/>
    <s v="0"/>
    <s v="0"/>
    <s v="Kellogg's Muesli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0"/>
    <s v="0"/>
    <s v="Top Ramen Noodles"/>
    <s v="Top Ramen Cup Noodles"/>
    <s v="0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8T11:03:54+05:30"/>
    <s v="-1"/>
    <s v="28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1:04:04+05:30"/>
    <s v="2023-10-18T11:04:04+05:30"/>
    <s v="-1"/>
    <s v="694"/>
    <s v="-1"/>
    <s v="2023-10-18T11:04:04+05:30"/>
    <s v="2023-10-18T11:04:04+05:30"/>
    <s v="2023-10-18T11:04:04+05:30"/>
    <s v="-1"/>
    <s v="1697607244"/>
    <s v="2023-10-18T11:04:04+05:30"/>
    <s v="WILLING TO PARTICIPATE"/>
    <s v="-1"/>
    <s v=""/>
    <s v="-1"/>
    <s v="SAFFOLA MASALA OATS - CLASSIC MASALA CURRENT (AF3)"/>
    <s v="E/209 gr floor "/>
    <s v="1"/>
    <s v="pandav nagar delhi "/>
    <s v="110091"/>
    <s v="E/209 gr floor"/>
    <s v="1"/>
    <s v="pandav nagar delhi"/>
    <s v="110091"/>
    <s v="7503241717"/>
    <s v="-1"/>
    <s v="7503241717"/>
    <s v="-1"/>
    <s v="GRADUATE/ POST GRADUATE: PROFESSIONAL"/>
    <s v="-1"/>
    <s v="HOUSEWIFE"/>
    <s v=""/>
    <s v="4"/>
    <s v="0"/>
    <s v="1"/>
    <s v="0"/>
    <s v="0"/>
    <s v="0"/>
    <s v="1"/>
    <s v="1"/>
    <s v="1"/>
    <s v="0"/>
    <s v="-1"/>
    <s v="-1"/>
    <s v="YES"/>
    <s v="2023-10-18T11:07:25+05:30"/>
    <s v="-1"/>
    <s v="1697607445"/>
    <s v="-1"/>
    <s v="-1"/>
    <s v="-1"/>
    <s v="Screener Section 1"/>
    <s v="Screener Section 2"/>
    <s v="0"/>
    <s v="0"/>
    <s v="Main Section 3"/>
    <s v="0"/>
    <s v="Main Section 5"/>
    <s v="2023-10-18T11:07:25+05:30"/>
    <s v="2023-10-18T11:07:25+05:30"/>
    <s v="-1"/>
    <s v="201"/>
    <s v="-1"/>
    <s v="77.28839500000001"/>
    <s v="28.615156666666667"/>
    <s v="77d 17' 18.222&quot; , 28d 36' 54.564&quot;_x000a_null"/>
    <s v="-1"/>
    <s v="-1"/>
    <s v="895"/>
    <s v="-1"/>
    <s v="2023-10-22"/>
    <s v="-1"/>
    <s v="-1"/>
    <s v="SAFFOLA MASALA OATS - CLASSIC MASALA CURRENT (AF3)"/>
    <s v="2023-10-29"/>
    <s v="11:00:5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2671"/>
    <n v="-1"/>
    <d v="2023-10-18T11:13:58"/>
    <s v="2234891013"/>
    <s v="Android_Subject"/>
    <m/>
    <s v="4.08:41:03"/>
    <d v="2023-10-18T11:31:56"/>
    <m/>
    <d v="2023-10-20T16:56:53"/>
    <m/>
    <m/>
    <b v="1"/>
    <n v="306"/>
    <b v="0"/>
    <m/>
    <s v="28.615038333"/>
    <s v="77.288425"/>
    <s v="Approved"/>
    <n v="5.5"/>
    <m/>
    <m/>
    <m/>
    <d v="2023-10-18T11:13:58"/>
    <d v="2023-10-18T11:31:54"/>
    <s v="Inder Jha"/>
    <n v="-1"/>
    <s v="-1"/>
    <s v="-1"/>
    <s v="LIVE"/>
    <s v="For Placement"/>
    <s v=""/>
    <s v="111111119"/>
    <s v="Rakesh Kumar Gupta "/>
    <s v="-1"/>
    <s v="-1"/>
    <s v="1018"/>
    <s v="1113"/>
    <s v=""/>
    <s v="111111119-1018-1113"/>
    <s v="1"/>
    <s v="1"/>
    <s v="0"/>
    <s v="-1"/>
    <s v="-1"/>
    <s v="77.288645"/>
    <s v="28.615018333333335"/>
    <s v="77d 17' 19.122&quot; , 28d 36' 54.066&quot;_x000a_null"/>
    <s v="96"/>
    <s v="-1"/>
    <s v="-1"/>
    <s v="0"/>
    <s v="100%"/>
    <s v="-1"/>
    <s v="CNST3"/>
    <s v="CS10"/>
    <s v="-1"/>
    <s v="-1"/>
    <s v="-1"/>
    <s v="-1"/>
    <s v="-1"/>
    <s v="2023-10-18T11:14:19+05:30"/>
    <s v="-1"/>
    <s v="2023-10-18T11:14:19+05:30"/>
    <s v="SPEAK TO WOMEN WHO ARE 25 - 45 YEARS OF AGE"/>
    <s v="-1"/>
    <s v="-1"/>
    <s v="-1"/>
    <s v="-1"/>
    <s v="-1"/>
    <s v="-1"/>
    <s v="-1"/>
    <s v="2023-10-18"/>
    <s v="11:14:42"/>
    <s v="-1"/>
    <s v="8"/>
    <s v="2023-10-18T11:14:43+05:30"/>
    <s v="-1"/>
    <s v="8"/>
    <s v="-1"/>
    <s v="sushma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1:21:53+05:30"/>
    <s v="-1"/>
    <s v="454"/>
    <s v="2023-10-18T11:21:5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0"/>
    <s v="0"/>
    <s v="0"/>
    <s v="0"/>
    <s v="Kellogg's"/>
    <s v="0"/>
    <s v="0"/>
    <s v="0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Knorr Soupy Noodles"/>
    <s v="Maggi Masala Noodles"/>
    <s v="0"/>
    <s v="0"/>
    <s v="0"/>
    <s v="Maggi Cuppa Noodles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8T11:27:31+05:30"/>
    <s v="-1"/>
    <s v="33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1:28:15+05:30"/>
    <s v="2023-10-18T11:28:15+05:30"/>
    <s v="-1"/>
    <s v="836"/>
    <s v="-1"/>
    <s v="2023-10-18T11:28:15+05:30"/>
    <s v="2023-10-18T11:28:15+05:30"/>
    <s v="2023-10-18T11:28:15+05:30"/>
    <s v="-1"/>
    <s v="1697608695"/>
    <s v="2023-10-18T11:28:15+05:30"/>
    <s v="WILLING TO PARTICIPATE"/>
    <s v="-1"/>
    <s v=""/>
    <s v="-1"/>
    <s v="SAFFOLA MASALA OATS - CLASSIC MASALA TEST (NP9)"/>
    <s v="E/217 2nd floor "/>
    <s v="1"/>
    <s v="Pandav Nagar Delhi "/>
    <s v="110091"/>
    <s v="E/217 2nd floor"/>
    <s v="1"/>
    <s v="Pandav Nagar Delhi"/>
    <s v="110091"/>
    <s v="8860384798"/>
    <s v="-1"/>
    <s v="8860384798"/>
    <s v="-1"/>
    <s v="GRADUATE/ POST GRADUATE: GENERAL"/>
    <s v="-1"/>
    <s v="HOUSEWIFE"/>
    <s v=""/>
    <s v="5"/>
    <s v="0"/>
    <s v="1"/>
    <s v="1"/>
    <s v="0"/>
    <s v="1"/>
    <s v="1"/>
    <s v="1"/>
    <s v="0"/>
    <s v="0"/>
    <s v="-1"/>
    <s v="-1"/>
    <s v="YES"/>
    <s v="2023-10-18T11:31:52+05:30"/>
    <s v="-1"/>
    <s v="1697608912"/>
    <s v="-1"/>
    <s v="-1"/>
    <s v="-1"/>
    <s v="Screener Section 1"/>
    <s v="Screener Section 2"/>
    <s v="0"/>
    <s v="0"/>
    <s v="Main Section 3"/>
    <s v="0"/>
    <s v="Main Section 5"/>
    <s v="2023-10-18T11:31:52+05:30"/>
    <s v="2023-10-18T11:31:52+05:30"/>
    <s v="-1"/>
    <s v="216"/>
    <s v="-1"/>
    <s v="77.288425"/>
    <s v="28.615038333333338"/>
    <s v="77d 17' 18.33&quot; , 28d 36' 54.138&quot;_x000a_null"/>
    <s v="-1"/>
    <s v="-1"/>
    <s v="1052"/>
    <s v="-1"/>
    <s v="2023-10-22"/>
    <s v="-1"/>
    <s v="-1"/>
    <s v="SAFFOLA MASALA OATS - CLASSIC MASALA TEST (NP9)"/>
    <s v="2023-10-29"/>
    <s v="11:00:0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3455"/>
    <n v="-1"/>
    <d v="2023-10-18T11:40:46"/>
    <s v="2234891023"/>
    <s v="Android_Subject"/>
    <m/>
    <s v="5.08:48:45"/>
    <d v="2023-10-18T11:54:24"/>
    <m/>
    <d v="2023-10-19T17:34:09"/>
    <m/>
    <m/>
    <b v="1"/>
    <n v="306"/>
    <b v="0"/>
    <m/>
    <s v="19.216473333"/>
    <s v="72.824835"/>
    <s v="Approved"/>
    <n v="5.5"/>
    <m/>
    <m/>
    <m/>
    <d v="2023-10-18T11:40:46"/>
    <d v="2023-10-18T11:54:22"/>
    <s v="Sarvesh Mishra"/>
    <n v="-1"/>
    <s v="-1"/>
    <s v="-1"/>
    <s v="LIVE"/>
    <s v="For QC"/>
    <s v=""/>
    <s v="211111124"/>
    <s v="Bina"/>
    <s v="-1"/>
    <s v="-1"/>
    <s v="1018"/>
    <s v="1140"/>
    <s v=""/>
    <s v="211111124-1018-1140"/>
    <s v="1"/>
    <s v="1"/>
    <s v="0"/>
    <s v="-1"/>
    <s v="-1"/>
    <s v="72.82498666666667"/>
    <s v="19.216425"/>
    <s v="72d 49' 29.952&quot; , 19d 12' 59.13&quot;_x000a_null"/>
    <s v="96"/>
    <s v="-1"/>
    <s v="-1"/>
    <s v="0"/>
    <s v="100%"/>
    <s v="-1"/>
    <s v="CNST3"/>
    <s v="CS10"/>
    <s v="-1"/>
    <s v="-1"/>
    <s v="-1"/>
    <s v="-1"/>
    <s v="-1"/>
    <s v="2023-10-18T11:41:01+05:30"/>
    <s v="-1"/>
    <s v="2023-10-18T11:41:01+05:30"/>
    <s v="SPEAK TO WOMEN WHO ARE 25 - 45 YEARS OF AGE"/>
    <s v="-1"/>
    <s v="-1"/>
    <s v="-1"/>
    <s v="-1"/>
    <s v="-1"/>
    <s v="-1"/>
    <s v="-1"/>
    <s v="2023-10-18"/>
    <s v="11:41:05"/>
    <s v="-1"/>
    <s v="8"/>
    <s v="2023-10-18T11:41:06+05:30"/>
    <s v="-1"/>
    <s v="8"/>
    <s v="-1"/>
    <s v="Mansi parmar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10+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1:45:41+05:30"/>
    <s v="-1"/>
    <s v="280"/>
    <s v="2023-10-18T11:45:41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48:43+05:30"/>
    <s v="-1"/>
    <s v="18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1:49:01+05:30"/>
    <s v="2023-10-18T11:49:01+05:30"/>
    <s v="-1"/>
    <s v="480"/>
    <s v="-1"/>
    <s v="2023-10-18T11:49:01+05:30"/>
    <s v="2023-10-18T11:49:01+05:30"/>
    <s v="2023-10-18T11:49:01+05:30"/>
    <s v="-1"/>
    <s v="1697609941"/>
    <s v="2023-10-18T11:49:01+05:30"/>
    <s v="WILLING TO PARTICIPATE"/>
    <s v="-1"/>
    <s v=""/>
    <s v="-1"/>
    <s v="SAFFOLA MASALA OATS - CLASSIC MASALA CURRENT (AF3)"/>
    <s v="540/B/5 urvi darshan sociaty sector 5 "/>
    <s v=" charcop sector 5 "/>
    <s v="kadiwali west"/>
    <s v="400067"/>
    <s v="540/B/5 urvi darshan sociaty sector 5"/>
    <s v="charcop sector 5"/>
    <s v="kadiwali west"/>
    <s v="400067"/>
    <s v="8849653878"/>
    <s v="-1"/>
    <s v="8849653878"/>
    <s v="-1"/>
    <s v="SSC/ HSC"/>
    <s v="-1"/>
    <s v="HOUSEWIFE"/>
    <s v=""/>
    <s v="6"/>
    <s v="0"/>
    <s v="0"/>
    <s v="0"/>
    <s v="2"/>
    <s v="2"/>
    <s v="1"/>
    <s v="1"/>
    <s v="0"/>
    <s v="0"/>
    <s v="-1"/>
    <s v="-1"/>
    <s v="YES"/>
    <s v="2023-10-18T11:54:20+05:30"/>
    <s v="-1"/>
    <s v="1697610260"/>
    <s v="-1"/>
    <s v="-1"/>
    <s v="-1"/>
    <s v="Screener Section 1"/>
    <s v="Screener Section 2"/>
    <s v="0"/>
    <s v="0"/>
    <s v="Main Section 3"/>
    <s v="0"/>
    <s v="Main Section 5"/>
    <s v="2023-10-18T11:54:20+05:30"/>
    <s v="2023-10-18T11:54:20+05:30"/>
    <s v="-1"/>
    <s v="314"/>
    <s v="-1"/>
    <s v="72.824835"/>
    <s v="19.216473333333333"/>
    <s v="72d 49' 29.406&quot; , 19d 12' 59.304&quot;_x000a_null"/>
    <s v="-1"/>
    <s v="-1"/>
    <s v="794"/>
    <s v="-1"/>
    <s v="2023-10-22"/>
    <s v="-1"/>
    <s v="-1"/>
    <s v="SAFFOLA MASALA OATS - CLASSIC MASALA CURRENT (AF3)"/>
    <s v="2023-10-29"/>
    <s v="16:12:10"/>
    <x v="1"/>
    <x v="1"/>
    <x v="1"/>
    <s v="Vendor Team"/>
    <s v="sunil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Modulus Team"/>
    <s v="sunil"/>
    <s v="211111120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10+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"/>
    <s v="Accept"/>
    <s v="cs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3561"/>
    <n v="-1"/>
    <d v="2023-10-18T11:41:01"/>
    <s v="2234891013"/>
    <s v="Android_Subject"/>
    <m/>
    <s v="4.08:13:20"/>
    <d v="2023-10-18T11:58:40"/>
    <m/>
    <d v="2023-10-20T16:56:53"/>
    <m/>
    <m/>
    <b v="1"/>
    <n v="306"/>
    <b v="0"/>
    <m/>
    <s v="28.614813333"/>
    <s v="77.288533333"/>
    <s v="Approved"/>
    <n v="5.5"/>
    <m/>
    <m/>
    <m/>
    <d v="2023-10-18T11:41:01"/>
    <d v="2023-10-18T11:58:30"/>
    <s v="Inder Jha"/>
    <n v="-1"/>
    <s v="-1"/>
    <s v="-1"/>
    <s v="LIVE"/>
    <s v="For Placement"/>
    <s v=""/>
    <s v="111111119"/>
    <s v="Rakesh Kumar Gupta "/>
    <s v="-1"/>
    <s v="-1"/>
    <s v="1018"/>
    <s v="1141"/>
    <s v=""/>
    <s v="111111119-1018-1141"/>
    <s v="1"/>
    <s v="1"/>
    <s v="0"/>
    <s v="-1"/>
    <s v="-1"/>
    <s v="77.28852499999999"/>
    <s v="28.61494"/>
    <s v="77d 17' 18.69&quot; , 28d 36' 53.784&quot;_x000a_null"/>
    <s v="96"/>
    <s v="-1"/>
    <s v="-1"/>
    <s v="0"/>
    <s v="100%"/>
    <s v="-1"/>
    <s v="CNST3"/>
    <s v="CS10"/>
    <s v="-1"/>
    <s v="-1"/>
    <s v="-1"/>
    <s v="-1"/>
    <s v="-1"/>
    <s v="2023-10-18T11:41:21+05:30"/>
    <s v="-1"/>
    <s v="2023-10-18T11:41:21+05:30"/>
    <s v="SPEAK TO WOMEN WHO ARE 25 - 45 YEARS OF AGE"/>
    <s v="-1"/>
    <s v="-1"/>
    <s v="-1"/>
    <s v="-1"/>
    <s v="-1"/>
    <s v="-1"/>
    <s v="-1"/>
    <s v="2023-10-18"/>
    <s v="11:41:46"/>
    <s v="-1"/>
    <s v="8"/>
    <s v="2023-10-18T11:41:47+05:30"/>
    <s v="-1"/>
    <s v="8"/>
    <s v="-1"/>
    <s v="bindu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1:49:29+05:30"/>
    <s v="-1"/>
    <s v="488"/>
    <s v="2023-10-18T11:49:29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0"/>
    <s v="0"/>
    <s v="0"/>
    <s v="Kwality"/>
    <s v="0"/>
    <s v="0"/>
    <s v="Patanjali Cornflakes"/>
    <s v="Soulfull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Knorr Soupy Noodles"/>
    <s v="Maggi Masala Noodles"/>
    <s v="0"/>
    <s v="0"/>
    <s v="0"/>
    <s v="Maggi Cuppa Noodles"/>
    <s v="Saffola Oodles"/>
    <s v="0"/>
    <s v="0"/>
    <s v="Top Ramen Cup Noodles"/>
    <s v="0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Maggi Masala Noodles"/>
    <s v="2023-10-18T11:54:19+05:30"/>
    <s v="-1"/>
    <s v="29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1:54:35+05:30"/>
    <s v="2023-10-18T11:54:35+05:30"/>
    <s v="-1"/>
    <s v="793"/>
    <s v="-1"/>
    <s v="2023-10-18T11:54:35+05:30"/>
    <s v="2023-10-18T11:54:35+05:30"/>
    <s v="2023-10-18T11:54:35+05:30"/>
    <s v="-1"/>
    <s v="1697610275"/>
    <s v="2023-10-18T11:54:35+05:30"/>
    <s v="WILLING TO PARTICIPATE"/>
    <s v="-1"/>
    <s v=""/>
    <s v="-1"/>
    <s v="SAFFOLA MASALA OATS - VEGGIE TWIST CURRENT (BJ6)"/>
    <s v="E/217 1st floor "/>
    <s v="1"/>
    <s v="pandav nagar delhi "/>
    <s v="110091"/>
    <s v="E/217 1st floor"/>
    <s v="1"/>
    <s v="pandav nagar delhi"/>
    <s v="110091"/>
    <s v="8882889651"/>
    <s v="-1"/>
    <s v="8882889651"/>
    <s v="-1"/>
    <s v="SSC/ HSC"/>
    <s v="-1"/>
    <s v="HOUSEWIFE"/>
    <s v=""/>
    <s v="5"/>
    <s v="0"/>
    <s v="2"/>
    <s v="1"/>
    <s v="0"/>
    <s v="1"/>
    <s v="1"/>
    <s v="0"/>
    <s v="0"/>
    <s v="0"/>
    <s v="-1"/>
    <s v="-1"/>
    <s v="YES"/>
    <s v="2023-10-18T11:58:28+05:30"/>
    <s v="-1"/>
    <s v="1697610508"/>
    <s v="-1"/>
    <s v="-1"/>
    <s v="-1"/>
    <s v="Screener Section 1"/>
    <s v="Screener Section 2"/>
    <s v="0"/>
    <s v="0"/>
    <s v="Main Section 3"/>
    <s v="0"/>
    <s v="Main Section 5"/>
    <s v="2023-10-18T11:58:28+05:30"/>
    <s v="2023-10-18T11:58:28+05:30"/>
    <s v="-1"/>
    <s v="233"/>
    <s v="-1"/>
    <s v="77.28853333333333"/>
    <s v="28.614813333333338"/>
    <s v="77d 17' 18.72&quot; , 28d 36' 53.328&quot;_x000a_null"/>
    <s v="-1"/>
    <s v="-1"/>
    <s v="1026"/>
    <s v="-1"/>
    <s v="2023-10-22"/>
    <s v="-1"/>
    <s v="-1"/>
    <s v="SAFFOLA MASALA OATS - VEGGIE TWIST CURRENT (BJ6)"/>
    <s v="2023-10-29"/>
    <s v="10:00:1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4054"/>
    <n v="-1"/>
    <d v="2023-10-18T12:01:46"/>
    <s v="2234891023"/>
    <s v="Android_Subject"/>
    <m/>
    <s v="5.08:28:56"/>
    <d v="2023-10-18T12:15:24"/>
    <m/>
    <d v="2023-10-19T17:34:09"/>
    <m/>
    <m/>
    <b v="1"/>
    <n v="306"/>
    <b v="0"/>
    <m/>
    <s v="19.21657"/>
    <s v="72.824796667"/>
    <s v="Approved"/>
    <n v="5.5"/>
    <m/>
    <m/>
    <m/>
    <d v="2023-10-18T12:01:46"/>
    <d v="2023-10-18T12:15:21"/>
    <s v="Sarvesh Mishra"/>
    <n v="-1"/>
    <s v="-1"/>
    <s v="-1"/>
    <s v="LIVE"/>
    <s v="For QC"/>
    <s v=""/>
    <s v="211111124"/>
    <s v="Bina"/>
    <s v="-1"/>
    <s v="-1"/>
    <s v="1018"/>
    <s v="1201"/>
    <s v=""/>
    <s v="211111124-1018-120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02:08+05:30"/>
    <s v="-1"/>
    <s v="2023-10-18T12:02:08+05:30"/>
    <s v="SPEAK TO WOMEN WHO ARE 25 - 45 YEARS OF AGE"/>
    <s v="-1"/>
    <s v="-1"/>
    <s v="-1"/>
    <s v="-1"/>
    <s v="-1"/>
    <s v="-1"/>
    <s v="-1"/>
    <s v="2023-10-18"/>
    <s v="12:02:16"/>
    <s v="-1"/>
    <s v="8"/>
    <s v="2023-10-18T12:02:18+05:30"/>
    <s v="-1"/>
    <s v="8"/>
    <s v="-1"/>
    <s v="Chetana Dave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2:06:41+05:30"/>
    <s v="-1"/>
    <s v="273"/>
    <s v="2023-10-18T12:06:41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09:32+05:30"/>
    <s v="-1"/>
    <s v="17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09:48+05:30"/>
    <s v="2023-10-18T12:10:02+05:30"/>
    <s v="-1"/>
    <s v="459"/>
    <s v="-1"/>
    <s v="2023-10-18T12:09:48+05:30"/>
    <s v="2023-10-18T12:10:02+05:30"/>
    <s v="2023-10-18T12:10:02+05:30"/>
    <s v="-1"/>
    <s v="1697611202"/>
    <s v="2023-10-18T12:10:02+05:30"/>
    <s v="WILLING TO PARTICIPATE"/>
    <s v="-1"/>
    <s v=""/>
    <s v="-1"/>
    <s v="SAFFOLA MASALA OATS - CLASSIC MASALA TEST (NP9)"/>
    <s v="b/22/ 540  urvidarshan society "/>
    <s v="sector -5 charkop "/>
    <s v="kandiwali west "/>
    <s v="400067"/>
    <s v="b/22/ 540  urvidarshan society"/>
    <s v="sector -5 charkop"/>
    <s v="kandiwali west"/>
    <s v="400067"/>
    <s v="8850860978"/>
    <s v="-1"/>
    <s v="8850860978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8T12:15:19+05:30"/>
    <s v="-1"/>
    <s v="1697611519"/>
    <s v="-1"/>
    <s v="-1"/>
    <s v="-1"/>
    <s v="Screener Section 1"/>
    <s v="Screener Section 2"/>
    <s v="0"/>
    <s v="0"/>
    <s v="Main Section 3"/>
    <s v="0"/>
    <s v="Main Section 5"/>
    <s v="2023-10-18T12:15:19+05:30"/>
    <s v="2023-10-18T12:15:19+05:30"/>
    <s v="-1"/>
    <s v="332"/>
    <s v="-1"/>
    <s v="72.82479666666667"/>
    <s v="19.21657"/>
    <s v="72d 49' 29.268&quot; , 19d 12' 59.652&quot;_x000a_null"/>
    <s v="-1"/>
    <s v="-1"/>
    <s v="791"/>
    <s v="-1"/>
    <s v="2023-10-22"/>
    <s v="-1"/>
    <s v="-1"/>
    <s v="SAFFOLA MASALA OATS - CLASSIC MASALA TEST (NP9)"/>
    <s v="2023-10-29"/>
    <s v="16:13:07"/>
    <x v="1"/>
    <x v="1"/>
    <x v="1"/>
    <s v="Vendor Team"/>
    <s v="sunil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4496"/>
    <n v="-1"/>
    <d v="2023-10-18T12:10:10"/>
    <s v="2234891023"/>
    <s v="Android_Subject"/>
    <m/>
    <s v="4.04:09:37"/>
    <d v="2023-10-18T12:28:41"/>
    <m/>
    <d v="2023-10-19T17:34:09"/>
    <m/>
    <m/>
    <b v="1"/>
    <n v="306"/>
    <b v="0"/>
    <m/>
    <s v="19.128605"/>
    <s v="72.851898333"/>
    <s v="Approved"/>
    <n v="5.5"/>
    <m/>
    <m/>
    <m/>
    <d v="2023-10-18T12:10:10"/>
    <d v="2023-10-18T12:28:38"/>
    <s v="Sarvesh Mishra"/>
    <n v="-1"/>
    <s v="-1"/>
    <s v="-1"/>
    <s v="LIVE"/>
    <s v="For Placement"/>
    <s v=""/>
    <s v="211111115"/>
    <s v="varsha goradia"/>
    <s v="-1"/>
    <s v="-1"/>
    <s v="1018"/>
    <s v="1210"/>
    <s v=""/>
    <s v="211111115-1018-1210"/>
    <s v="1"/>
    <s v="1"/>
    <s v="0"/>
    <s v="-1"/>
    <s v="-1"/>
    <s v="72.85188666666666"/>
    <s v="19.128786666666667"/>
    <s v="72d 51' 6.792&quot; , 19d 7' 43.632&quot;_x000a_null"/>
    <s v="96"/>
    <s v="-1"/>
    <s v="-1"/>
    <s v="0"/>
    <s v="100%"/>
    <s v="-1"/>
    <s v="CNST3"/>
    <s v="CS10"/>
    <s v="-1"/>
    <s v="-1"/>
    <s v="-1"/>
    <s v="-1"/>
    <s v="-1"/>
    <s v="2023-10-18T12:10:24+05:30"/>
    <s v="-1"/>
    <s v="2023-10-18T12:10:24+05:30"/>
    <s v="SPEAK TO WOMEN WHO ARE 25 - 45 YEARS OF AGE"/>
    <s v="-1"/>
    <s v="-1"/>
    <s v="-1"/>
    <s v="-1"/>
    <s v="-1"/>
    <s v="-1"/>
    <s v="-1"/>
    <s v="2023-10-18"/>
    <s v="12:10:30"/>
    <s v="-1"/>
    <s v="8"/>
    <s v="2023-10-18T12:10:31+05:30"/>
    <s v="-1"/>
    <s v="8"/>
    <s v="-1"/>
    <s v="reena jaiswal"/>
    <x v="3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2:17:31+05:30"/>
    <s v="-1"/>
    <s v="427"/>
    <s v="2023-10-18T12:17:3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2:22:02+05:30"/>
    <s v="-1"/>
    <s v="27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22:15+05:30"/>
    <s v="2023-10-18T12:22:15+05:30"/>
    <s v="-1"/>
    <s v="705"/>
    <s v="-1"/>
    <s v="2023-10-18T12:22:15+05:30"/>
    <s v="2023-10-18T12:22:15+05:30"/>
    <s v="2023-10-18T12:22:15+05:30"/>
    <s v="-1"/>
    <s v="1697611935"/>
    <s v="2023-10-18T12:22:15+05:30"/>
    <s v="WILLING TO PARTICIPATE"/>
    <s v="-1"/>
    <s v=""/>
    <s v="-1"/>
    <s v="SAFFOLA MASALA OATS - CLASSIC MASALA TEST (NP9)"/>
    <s v="purshottam chawl room no 5"/>
    <s v="natwar nagar road no 5"/>
    <s v="Jogeshwari east"/>
    <s v="400060"/>
    <s v="purshottam chawl room no 5"/>
    <s v="natwar nagar road no 5"/>
    <s v="Jogeshwari east"/>
    <s v="400060"/>
    <s v="9769947380"/>
    <s v="-1"/>
    <s v="9769947380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2:26:22+05:30"/>
    <s v="-1"/>
    <s v="1697612182"/>
    <s v="-1"/>
    <s v="-1"/>
    <s v="-1"/>
    <s v="Screener Section 1"/>
    <s v="Screener Section 2"/>
    <s v="0"/>
    <s v="0"/>
    <s v="Main Section 3"/>
    <s v="0"/>
    <s v="Main Section 5"/>
    <s v="2023-10-18T12:26:22+05:30"/>
    <s v="2023-10-18T12:26:22+05:30"/>
    <s v="-1"/>
    <s v="247"/>
    <s v="-1"/>
    <s v="72.85189833333334"/>
    <s v="19.128605"/>
    <s v="72d 51' 6.834&quot; , 19d 7' 42.978&quot;_x000a_null"/>
    <s v="-1"/>
    <s v="-1"/>
    <s v="952"/>
    <s v="-1"/>
    <s v="2023-10-22"/>
    <s v="-1"/>
    <s v="-1"/>
    <s v="SAFFOLA MASALA OATS - CLASSIC MASALA TEST (NP9)"/>
    <s v="2023-10-29"/>
    <s v="17:19:4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4876"/>
    <n v="-1"/>
    <d v="2023-10-18T12:19:13"/>
    <s v="2234891023"/>
    <s v="Android_Subject"/>
    <m/>
    <s v="5.02:31:53"/>
    <d v="2023-10-18T12:35:10"/>
    <m/>
    <d v="2023-10-19T17:34:09"/>
    <m/>
    <m/>
    <b v="1"/>
    <n v="306"/>
    <b v="0"/>
    <m/>
    <m/>
    <m/>
    <s v="Approved"/>
    <n v="5.5"/>
    <m/>
    <m/>
    <m/>
    <d v="2023-10-18T12:19:13"/>
    <d v="2023-10-18T12:35:07"/>
    <s v="Sarvesh Mishra"/>
    <n v="-1"/>
    <s v="-1"/>
    <s v="-1"/>
    <s v="LIVE"/>
    <s v="For QC"/>
    <s v=""/>
    <s v="211111124"/>
    <s v="Bina"/>
    <s v="-1"/>
    <s v="-1"/>
    <s v="1018"/>
    <s v="1219"/>
    <s v=""/>
    <s v="211111124-1018-1219"/>
    <s v="1"/>
    <s v="1"/>
    <s v="0"/>
    <s v="-1"/>
    <s v="-1"/>
    <s v="72.82484333333333"/>
    <s v="19.216371666666664"/>
    <s v="72d 49' 29.436&quot; , 19d 12' 58.938&quot;_x000a_null"/>
    <s v="96"/>
    <s v="-1"/>
    <s v="-1"/>
    <s v="0"/>
    <s v="100%"/>
    <s v="-1"/>
    <s v="CNST3"/>
    <s v="CS10"/>
    <s v="-1"/>
    <s v="-1"/>
    <s v="-1"/>
    <s v="-1"/>
    <s v="-1"/>
    <s v="2023-10-18T12:20:56+05:30"/>
    <s v="-1"/>
    <s v="2023-10-18T12:20:56+05:30"/>
    <s v="SPEAK TO WOMEN WHO ARE 25 - 45 YEARS OF AGE"/>
    <s v="-1"/>
    <s v="-1"/>
    <s v="-1"/>
    <s v="-1"/>
    <s v="-1"/>
    <s v="-1"/>
    <s v="-1"/>
    <s v="2023-10-18"/>
    <s v="12:21:05"/>
    <s v="-1"/>
    <s v="8"/>
    <s v="2023-10-18T12:21:07+05:30"/>
    <s v="-1"/>
    <s v="8"/>
    <s v="-1"/>
    <s v="Pinali Satpati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8T12:26:30+05:30"/>
    <s v="-1"/>
    <s v="334"/>
    <s v="2023-10-18T12:26:3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29:47+05:30"/>
    <s v="-1"/>
    <s v="19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30:06+05:30"/>
    <s v="2023-10-18T12:30:06+05:30"/>
    <s v="-1"/>
    <s v="549"/>
    <s v="-1"/>
    <s v="2023-10-18T12:30:06+05:30"/>
    <s v="2023-10-18T12:30:06+05:30"/>
    <s v="2023-10-18T12:30:06+05:30"/>
    <s v="-1"/>
    <s v="1697612406"/>
    <s v="2023-10-18T12:30:06+05:30"/>
    <s v="WILLING TO PARTICIPATE"/>
    <s v="-1"/>
    <s v=""/>
    <s v="-1"/>
    <s v="SAFFOLA MASALA OATS - VEGGIE TWIST CURRENT (BJ6)"/>
    <s v="B10/540/urvidarshan society "/>
    <s v="sector -5 charkop "/>
    <s v="kandiwali west "/>
    <s v="400067"/>
    <s v="B10/540/urvidarshan society"/>
    <s v="sector -5 charkop"/>
    <s v="kandiwali west"/>
    <s v="400067"/>
    <s v="6370339023"/>
    <s v="-1"/>
    <s v="6370339023"/>
    <s v="-1"/>
    <s v="GRADUATE/ POST GRADUATE: GENERAL"/>
    <s v="-1"/>
    <s v="HOUSEWIFE"/>
    <s v=""/>
    <s v="4"/>
    <s v="1"/>
    <s v="0"/>
    <s v="0"/>
    <s v="1"/>
    <s v="1"/>
    <s v="0"/>
    <s v="0"/>
    <s v="0"/>
    <s v="1"/>
    <s v="1"/>
    <s v="0"/>
    <s v="YES"/>
    <s v="2023-10-18T12:35:04+05:30"/>
    <s v="-1"/>
    <s v="1697612704"/>
    <s v="-1"/>
    <s v="-1"/>
    <s v="-1"/>
    <s v="Screener Section 1"/>
    <s v="Screener Section 2"/>
    <s v="0"/>
    <s v="0"/>
    <s v="Main Section 3"/>
    <s v="0"/>
    <s v="Main Section 5"/>
    <s v="2023-10-18T12:35:04+05:30"/>
    <s v="2023-10-18T12:35:04+05:30"/>
    <s v="-1"/>
    <s v="296"/>
    <s v="-1"/>
    <s v="NaN"/>
    <s v="NaN"/>
    <s v="-1"/>
    <s v="-1"/>
    <s v="-1"/>
    <s v="845"/>
    <s v="-1"/>
    <s v="2023-10-22"/>
    <s v="-1"/>
    <s v="-1"/>
    <s v="SAFFOLA MASALA OATS - VEGGIE TWIST CURRENT (BJ6)"/>
    <s v="2023-10-29"/>
    <s v="16:14:3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sec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209"/>
    <n v="-1"/>
    <d v="2023-10-18T12:27:11"/>
    <s v="2234891034"/>
    <s v="Android_Subject"/>
    <m/>
    <s v="2.02:17:27"/>
    <d v="2023-10-18T12:43:13"/>
    <m/>
    <d v="2023-10-18T20:12:37"/>
    <m/>
    <m/>
    <b v="1"/>
    <n v="306"/>
    <b v="0"/>
    <m/>
    <s v="26.869243333"/>
    <s v="80.955688333"/>
    <s v="Approved"/>
    <n v="5.5"/>
    <m/>
    <m/>
    <m/>
    <d v="2023-10-18T12:27:11"/>
    <d v="2023-10-18T12:43:11"/>
    <s v="Anshu Srivastava"/>
    <n v="-1"/>
    <s v="-1"/>
    <s v="-1"/>
    <s v="LIVE"/>
    <s v="For QC"/>
    <s v=""/>
    <s v="311111116"/>
    <s v="Manu Shrivastava "/>
    <s v="-1"/>
    <s v="-1"/>
    <s v="1018"/>
    <s v="1227"/>
    <s v=""/>
    <s v="311111116-1018-1227"/>
    <s v="1"/>
    <s v="1"/>
    <s v="0"/>
    <s v="-1"/>
    <s v="-1"/>
    <s v="80.95568833333333"/>
    <s v="26.86924333333333"/>
    <s v="80d 57' 20.478&quot; , 26d 52' 9.276&quot;_x000a_null"/>
    <s v="96"/>
    <s v="-1"/>
    <s v="-1"/>
    <s v="0"/>
    <s v="100%"/>
    <s v="-1"/>
    <s v="CNST3"/>
    <s v="CS10"/>
    <s v="-1"/>
    <s v="-1"/>
    <s v="-1"/>
    <s v="-1"/>
    <s v="-1"/>
    <s v="2023-10-18T12:27:33+05:30"/>
    <s v="-1"/>
    <s v="2023-10-18T12:27:33+05:30"/>
    <s v="SPEAK TO WOMEN WHO ARE 25 - 45 YEARS OF AGE"/>
    <s v="-1"/>
    <s v="-1"/>
    <s v="-1"/>
    <s v="-1"/>
    <s v="-1"/>
    <s v="-1"/>
    <s v="-1"/>
    <s v="2023-10-18"/>
    <s v="12:27:39"/>
    <s v="-1"/>
    <s v="8"/>
    <s v="2023-10-18T12:27:39+05:30"/>
    <s v="-1"/>
    <s v="8"/>
    <s v="-1"/>
    <s v="Ranjeet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2:32:42+05:30"/>
    <s v="-1"/>
    <s v="309"/>
    <s v="2023-10-18T12:32:4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2:36:45+05:30"/>
    <s v="-1"/>
    <s v="24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2:37:02+05:30"/>
    <s v="2023-10-18T12:37:02+05:30"/>
    <s v="-1"/>
    <s v="559"/>
    <s v="-1"/>
    <s v="2023-10-18T12:37:02+05:30"/>
    <s v="2023-10-18T12:37:02+05:30"/>
    <s v="2023-10-18T12:37:02+05:30"/>
    <s v="-1"/>
    <s v="1697612822"/>
    <s v="2023-10-18T12:37:02+05:30"/>
    <s v="WILLING TO PARTICIPATE"/>
    <s v="-1"/>
    <s v=""/>
    <s v="-1"/>
    <s v="SAFFOLA MASALA OATS - CLASSIC MASALA CURRENT (AF3)"/>
    <s v="House no 12"/>
    <s v="Gali no 6"/>
    <s v="Sadar"/>
    <s v="226002"/>
    <s v="House no 12"/>
    <s v="Gali no 6"/>
    <s v="Sadar"/>
    <s v="226002"/>
    <s v="7081998167"/>
    <s v="-1"/>
    <s v="7081998167"/>
    <s v="-1"/>
    <s v="SCHOOL-5 TO 9 YEARS"/>
    <s v="-1"/>
    <s v="HOUSEWIFE"/>
    <s v=""/>
    <s v="6"/>
    <s v="1"/>
    <s v="1"/>
    <s v="2"/>
    <s v="1"/>
    <s v="1"/>
    <s v="0"/>
    <s v="0"/>
    <s v="0"/>
    <s v="0"/>
    <s v="1"/>
    <s v="0"/>
    <s v="YES"/>
    <s v="2023-10-18T12:43:09+05:30"/>
    <s v="-1"/>
    <s v="1697613189"/>
    <s v="-1"/>
    <s v="-1"/>
    <s v="-1"/>
    <s v="Screener Section 1"/>
    <s v="Screener Section 2"/>
    <s v="0"/>
    <s v="0"/>
    <s v="Main Section 3"/>
    <s v="0"/>
    <s v="Main Section 5"/>
    <s v="2023-10-18T12:43:09+05:30"/>
    <s v="2023-10-18T12:43:09+05:30"/>
    <s v="-1"/>
    <s v="367"/>
    <s v="-1"/>
    <s v="80.95568833333333"/>
    <s v="26.86924333333333"/>
    <s v="80d 57' 20.478&quot; , 26d 52' 9.276&quot;_x000a_null"/>
    <s v="-1"/>
    <s v="-1"/>
    <s v="926"/>
    <s v="-1"/>
    <s v="2023-10-19"/>
    <s v="-1"/>
    <s v="-1"/>
    <s v="SAFFOLA MASALA OATS - CLASSIC MASALA CURRENT (AF3)"/>
    <s v="2023-10-26"/>
    <s v="09:15:0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337"/>
    <n v="-1"/>
    <d v="2023-10-18T12:31:37"/>
    <s v="2234891034"/>
    <s v="Android_Subject"/>
    <m/>
    <s v="2.02:14:11"/>
    <d v="2023-10-18T12:46:46"/>
    <m/>
    <d v="2023-10-18T20:07:44"/>
    <m/>
    <m/>
    <b v="1"/>
    <n v="306"/>
    <b v="0"/>
    <m/>
    <m/>
    <m/>
    <s v="Approved"/>
    <n v="5.5"/>
    <m/>
    <m/>
    <m/>
    <d v="2023-10-18T12:31:37"/>
    <d v="2023-10-18T12:46:43"/>
    <s v="Anshu Srivastava"/>
    <n v="-1"/>
    <s v="-1"/>
    <s v="-1"/>
    <s v="LIVE"/>
    <s v="For QC"/>
    <s v=""/>
    <s v="311111111"/>
    <s v="Afreen"/>
    <s v="-1"/>
    <s v="-1"/>
    <s v="1018"/>
    <s v="1231"/>
    <s v=""/>
    <s v="311111111-1018-1231"/>
    <s v="1"/>
    <s v="1"/>
    <s v="0"/>
    <s v="-1"/>
    <s v="-1"/>
    <s v="80.92355833333333"/>
    <s v="26.84321333333333"/>
    <s v="80d 55' 24.81&quot; , 26d 50' 35.568&quot;_x000a_null"/>
    <s v="96"/>
    <s v="-1"/>
    <s v="-1"/>
    <s v="0"/>
    <s v="100%"/>
    <s v="-1"/>
    <s v="CNST3"/>
    <s v="CS10"/>
    <s v="-1"/>
    <s v="-1"/>
    <s v="-1"/>
    <s v="-1"/>
    <s v="-1"/>
    <s v="2023-10-18T12:31:52+05:30"/>
    <s v="-1"/>
    <s v="2023-10-18T12:31:52+05:30"/>
    <s v="SPEAK TO WOMEN WHO ARE 25 - 45 YEARS OF AGE"/>
    <s v="-1"/>
    <s v="-1"/>
    <s v="-1"/>
    <s v="-1"/>
    <s v="-1"/>
    <s v="-1"/>
    <s v="-1"/>
    <s v="2023-10-18"/>
    <s v="12:32:26"/>
    <s v="-1"/>
    <s v="8"/>
    <s v="2023-10-18T12:32:28+05:30"/>
    <s v="-1"/>
    <s v="8"/>
    <s v="-1"/>
    <s v="Niraj Kumari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8T12:37:38+05:30"/>
    <s v="-1"/>
    <s v="346"/>
    <s v="2023-10-18T12:37:3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41:58+05:30"/>
    <s v="-1"/>
    <s v="2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42:05+05:30"/>
    <s v="2023-10-18T12:42:05+05:30"/>
    <s v="-1"/>
    <s v="613"/>
    <s v="-1"/>
    <s v="2023-10-18T12:42:05+05:30"/>
    <s v="2023-10-18T12:42:05+05:30"/>
    <s v="2023-10-18T12:42:05+05:30"/>
    <s v="-1"/>
    <s v="1697613125"/>
    <s v="2023-10-18T12:42:05+05:30"/>
    <s v="WILLING TO PARTICIPATE"/>
    <s v="-1"/>
    <s v=""/>
    <s v="-1"/>
    <s v="SAFFOLA MASALA OATS - VEGGIE TWIST CURRENT (BJ6)"/>
    <s v="133/169"/>
    <s v="khurshed Bagh Gate Wali Gali Ganeshganj"/>
    <s v="Ganesh Ganj"/>
    <s v="226018"/>
    <s v="133/169"/>
    <s v="khurshed Bagh Gate Wali Gali Ganeshganj"/>
    <s v="Ganesh Ganj"/>
    <s v="226018"/>
    <s v="9935772601"/>
    <s v="-1"/>
    <s v="9935772601"/>
    <s v="-1"/>
    <s v="SSC/ HSC"/>
    <s v="-1"/>
    <s v="HOUSEWIFE"/>
    <s v=""/>
    <s v="5"/>
    <s v="0"/>
    <s v="0"/>
    <s v="0"/>
    <s v="2"/>
    <s v="1"/>
    <s v="1"/>
    <s v="1"/>
    <s v="0"/>
    <s v="0"/>
    <s v="-1"/>
    <s v="-1"/>
    <s v="YES"/>
    <s v="2023-10-18T12:46:41+05:30"/>
    <s v="-1"/>
    <s v="1697613401"/>
    <s v="-1"/>
    <s v="-1"/>
    <s v="-1"/>
    <s v="Screener Section 1"/>
    <s v="Screener Section 2"/>
    <s v="0"/>
    <s v="0"/>
    <s v="Main Section 3"/>
    <s v="0"/>
    <s v="Main Section 5"/>
    <s v="2023-10-18T12:46:41+05:30"/>
    <s v="2023-10-18T12:46:41+05:30"/>
    <s v="-1"/>
    <s v="276"/>
    <s v="-1"/>
    <s v="NaN"/>
    <s v="NaN"/>
    <s v="-1"/>
    <s v="-1"/>
    <s v="-1"/>
    <s v="889"/>
    <s v="-1"/>
    <s v="2023-10-19"/>
    <s v="-1"/>
    <s v="-1"/>
    <s v="SAFFOLA MASALA OATS - VEGGIE TWIST CURRENT (BJ6)"/>
    <s v="2023-10-26"/>
    <s v="09:15:2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392"/>
    <n v="-1"/>
    <d v="2023-10-18T12:27:05"/>
    <s v="2234891057"/>
    <s v="Android_Subject"/>
    <m/>
    <d v="1899-12-30T00:21:00"/>
    <d v="2023-10-18T12:48:10"/>
    <m/>
    <d v="2023-10-18T20:03:05"/>
    <m/>
    <m/>
    <b v="1"/>
    <n v="306"/>
    <b v="0"/>
    <m/>
    <s v="22.504148333"/>
    <s v="88.380246667"/>
    <s v="Returned To Surveyor"/>
    <n v="5.5"/>
    <m/>
    <m/>
    <m/>
    <d v="2023-10-18T12:27:05"/>
    <d v="2023-10-18T12:48:05"/>
    <s v="Samit Ghosh"/>
    <n v="-1"/>
    <s v="-1"/>
    <s v="-1"/>
    <s v="LIVE"/>
    <s v="-1"/>
    <s v=""/>
    <s v="411111111"/>
    <s v="Ruby Raut"/>
    <s v="-1"/>
    <s v="-1"/>
    <s v="1018"/>
    <s v="1227"/>
    <s v=""/>
    <s v="411111111-1018-1227"/>
    <s v="1"/>
    <s v="1"/>
    <s v="0"/>
    <s v="-1"/>
    <s v="-1"/>
    <s v="88.37954999999998"/>
    <s v="22.502215"/>
    <s v="88d 22' 46.38&quot; , 22d 30' 7.974&quot;_x000a_null"/>
    <s v="96"/>
    <s v="-1"/>
    <s v="-1"/>
    <s v="0"/>
    <s v="100%"/>
    <s v="-1"/>
    <s v="CNST1"/>
    <s v="CS9C"/>
    <s v="-1"/>
    <s v="-1"/>
    <s v="-1"/>
    <s v="-1"/>
    <s v="-1"/>
    <s v="2023-10-18T12:27:37+05:30"/>
    <s v="-1"/>
    <s v="2023-10-18T12:27:47+05:30"/>
    <s v="SPEAK TO WOMEN WHO ARE 25 - 45 YEARS OF AGE"/>
    <s v="-1"/>
    <s v="-1"/>
    <s v="-1"/>
    <s v="-1"/>
    <s v="-1"/>
    <s v="-1"/>
    <s v="-1"/>
    <s v="2023-10-18"/>
    <s v="12:28:20"/>
    <s v="-1"/>
    <s v="8"/>
    <s v="2023-10-18T12:28:26+05:30"/>
    <s v="-1"/>
    <s v="8"/>
    <s v="-1"/>
    <s v="Sria Roy"/>
    <x v="1"/>
    <x v="18"/>
    <s v="-1"/>
    <s v="BENGALI"/>
    <s v="Bengali (India)"/>
    <s v="-1"/>
    <s v="-1"/>
    <s v="bn"/>
    <s v="0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8T12:35:31+05:30"/>
    <s v="-1"/>
    <s v="464"/>
    <s v="2023-10-18T12:35:3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Sundrop Flavored Oats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Kellogg's Special K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Maggi Oats Noodles"/>
    <s v="Maggi Vegetable Atta Noodles"/>
    <s v="0"/>
    <s v="Maggi Cuppa Noodles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2:41:19+05:30"/>
    <s v="-1"/>
    <s v="3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2:41:35+05:30"/>
    <s v="2023-10-18T12:41:35+05:30"/>
    <s v="-1"/>
    <s v="838"/>
    <s v="-1"/>
    <s v="2023-10-18T12:41:35+05:30"/>
    <s v="2023-10-18T12:41:35+05:30"/>
    <s v="2023-10-18T12:41:35+05:30"/>
    <s v="-1"/>
    <s v="1697613095"/>
    <s v="2023-10-18T12:41:35+05:30"/>
    <s v="WILLING TO PARTICIPATE"/>
    <s v="-1"/>
    <s v=""/>
    <s v="-1"/>
    <s v="SAFFOLA MASALA OATS - CLASSIC MASALA CURRENT (AF3)"/>
    <s v="2/184"/>
    <s v="Neli nagar"/>
    <s v="Haltu"/>
    <s v="700078"/>
    <s v="2/184"/>
    <s v="Neli nagar"/>
    <s v="Haltu"/>
    <s v="700078"/>
    <s v="7595815062"/>
    <s v="-1"/>
    <s v="7595815062"/>
    <s v="-1"/>
    <s v="GRADUATE/ POST GRADUATE: GENERAL"/>
    <s v="-1"/>
    <s v="STUDENT"/>
    <s v=""/>
    <s v="3"/>
    <s v="0"/>
    <s v="0"/>
    <s v="0"/>
    <s v="0"/>
    <s v="1"/>
    <s v="1"/>
    <s v="1"/>
    <s v="0"/>
    <s v="0"/>
    <s v="-1"/>
    <s v="-1"/>
    <s v="YES"/>
    <s v="2023-10-18T12:45:02+05:30"/>
    <s v="-1"/>
    <s v="1697613302"/>
    <s v="-1"/>
    <s v="-1"/>
    <s v="-1"/>
    <s v="Screener Section 1"/>
    <s v="Screener Section 2"/>
    <s v="0"/>
    <s v="0"/>
    <s v="Main Section 3"/>
    <s v="0"/>
    <s v="Main Section 5"/>
    <s v="2023-10-18T12:45:02+05:30"/>
    <s v="2023-10-18T12:45:02+05:30"/>
    <s v="-1"/>
    <s v="206"/>
    <s v="-1"/>
    <s v="88.38024666666666"/>
    <s v="22.504148333333333"/>
    <s v="88d 22' 48.888&quot; , 22d 30' 14.934&quot;_x000a_null"/>
    <s v="-1"/>
    <s v="-1"/>
    <s v="104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723"/>
    <n v="-1"/>
    <d v="2023-10-18T12:32:34"/>
    <s v="2234891023"/>
    <s v="Android_Subject"/>
    <m/>
    <s v="4.04:48:30"/>
    <d v="2023-10-18T12:57:37"/>
    <m/>
    <d v="2023-10-19T17:34:09"/>
    <m/>
    <m/>
    <b v="1"/>
    <n v="306"/>
    <b v="0"/>
    <m/>
    <s v="19.129003333"/>
    <s v="72.851766667"/>
    <s v="Approved"/>
    <n v="5.5"/>
    <m/>
    <m/>
    <m/>
    <d v="2023-10-18T12:32:34"/>
    <d v="2023-10-18T12:57:35"/>
    <s v="Sarvesh Mishra"/>
    <n v="-1"/>
    <s v="-1"/>
    <s v="-1"/>
    <s v="LIVE"/>
    <s v="For Placement"/>
    <s v=""/>
    <s v="211111115"/>
    <s v="varsha goradia"/>
    <s v="-1"/>
    <s v="-1"/>
    <s v="1018"/>
    <s v="1232"/>
    <s v=""/>
    <s v="211111115-1018-1232"/>
    <s v="1"/>
    <s v="1"/>
    <s v="0"/>
    <s v="-1"/>
    <s v="-1"/>
    <s v="72.85197333333333"/>
    <s v="19.128623333333334"/>
    <s v="72d 51' 7.104&quot; , 19d 7' 43.044&quot;_x000a_null"/>
    <s v="96"/>
    <s v="-1"/>
    <s v="-1"/>
    <s v="0"/>
    <s v="100%"/>
    <s v="-1"/>
    <s v="CNST3"/>
    <s v="CS10"/>
    <s v="-1"/>
    <s v="-1"/>
    <s v="-1"/>
    <s v="-1"/>
    <s v="-1"/>
    <s v="2023-10-18T12:32:50+05:30"/>
    <s v="-1"/>
    <s v="2023-10-18T12:32:50+05:30"/>
    <s v="SPEAK TO WOMEN WHO ARE 25 - 45 YEARS OF AGE"/>
    <s v="-1"/>
    <s v="-1"/>
    <s v="-1"/>
    <s v="-1"/>
    <s v="-1"/>
    <s v="-1"/>
    <s v="-1"/>
    <s v="2023-10-18"/>
    <s v="12:32:57"/>
    <s v="-1"/>
    <s v="8"/>
    <s v="2023-10-18T12:32:58+05:30"/>
    <s v="-1"/>
    <s v="8"/>
    <s v="-1"/>
    <s v="shilpa parmar"/>
    <x v="3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2:38:04+05:30"/>
    <s v="-1"/>
    <s v="314"/>
    <s v="2023-10-18T12:38:04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0"/>
    <s v="0"/>
    <s v="0"/>
    <s v="0"/>
    <s v="0"/>
    <s v="0"/>
    <s v="0"/>
    <s v="0"/>
    <s v="0"/>
    <s v="0"/>
    <s v="0"/>
    <s v="0"/>
    <s v="0"/>
    <s v="0"/>
    <s v="0"/>
    <s v="0"/>
    <s v="Maggi Oats Noodles"/>
    <s v="0"/>
    <s v="0"/>
    <s v="0"/>
    <s v="0"/>
    <s v="0"/>
    <s v="0"/>
    <s v="0"/>
    <s v="0"/>
    <s v="0"/>
    <s v="0"/>
    <s v="0"/>
    <s v="0"/>
    <s v="Maggi Oats Noodles"/>
    <s v="2023-10-18T12:42:02+05:30"/>
    <s v="-1"/>
    <s v="23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42:14+05:30"/>
    <s v="2023-10-18T12:42:14+05:30"/>
    <s v="-1"/>
    <s v="564"/>
    <s v="-1"/>
    <s v="2023-10-18T12:42:14+05:30"/>
    <s v="2023-10-18T12:42:14+05:30"/>
    <s v="2023-10-18T12:42:14+05:30"/>
    <s v="-1"/>
    <s v="1697613134"/>
    <s v="2023-10-18T12:42:14+05:30"/>
    <s v="WILLING TO PARTICIPATE"/>
    <s v="-1"/>
    <s v=""/>
    <s v="-1"/>
    <s v="SAFFOLA MASALA OATS - VEGGIE TWIST CURRENT (BJ6)"/>
    <s v="jasuben chawl room no 1"/>
    <s v="natwar nagar road no 5"/>
    <s v="jogeshwari east"/>
    <s v="400060"/>
    <s v="jasuben chawl room no 1"/>
    <s v="natwar nagar road no 5"/>
    <s v="jogeshwari east"/>
    <s v="400060"/>
    <s v="9867141326"/>
    <s v="-1"/>
    <s v="9867141326"/>
    <s v="-1"/>
    <s v="GRADUATE/ POST GRADUATE: GENERAL"/>
    <s v="-1"/>
    <s v="EMPLOYED"/>
    <s v="Working part time"/>
    <s v="4"/>
    <s v="0"/>
    <s v="0"/>
    <s v="0"/>
    <s v="1"/>
    <s v="1"/>
    <s v="1"/>
    <s v="1"/>
    <s v="0"/>
    <s v="0"/>
    <s v="-1"/>
    <s v="-1"/>
    <s v="YES"/>
    <s v="2023-10-18T12:45:43+05:30"/>
    <s v="-1"/>
    <s v="1697613343"/>
    <s v="-1"/>
    <s v="-1"/>
    <s v="-1"/>
    <s v="Screener Section 1"/>
    <s v="Screener Section 2"/>
    <s v="0"/>
    <s v="0"/>
    <s v="Main Section 3"/>
    <s v="0"/>
    <s v="Main Section 5"/>
    <s v="2023-10-18T12:45:43+05:30"/>
    <s v="2023-10-18T12:45:43+05:30"/>
    <s v="-1"/>
    <s v="209"/>
    <s v="-1"/>
    <s v="72.85176666666666"/>
    <s v="19.129003333333333"/>
    <s v="72d 51' 6.36&quot; , 19d 7' 44.412&quot;_x000a_null"/>
    <s v="-1"/>
    <s v="-1"/>
    <s v="773"/>
    <s v="-1"/>
    <s v="2023-10-22"/>
    <s v="-1"/>
    <s v="-1"/>
    <s v="SAFFOLA MASALA OATS - VEGGIE TWIST CURRENT (BJ6)"/>
    <s v="2023-10-29"/>
    <s v="17:21:0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807"/>
    <n v="-1"/>
    <d v="2023-10-18T12:15:05"/>
    <s v="2234891013"/>
    <s v="Android_Subject"/>
    <m/>
    <s v="3.22:25:55"/>
    <d v="2023-10-18T12:59:39"/>
    <m/>
    <d v="2023-10-20T16:56:53"/>
    <m/>
    <m/>
    <b v="1"/>
    <n v="306"/>
    <b v="0"/>
    <m/>
    <s v="28.495825"/>
    <s v="77.30439"/>
    <s v="Returned To Surveyor"/>
    <n v="5.5"/>
    <m/>
    <m/>
    <m/>
    <d v="2023-10-18T12:15:05"/>
    <d v="2023-10-18T12:31:01"/>
    <s v="Inder Jha"/>
    <n v="-1"/>
    <s v="-1"/>
    <s v="-1"/>
    <s v="LIVE"/>
    <s v="-1"/>
    <s v=""/>
    <s v="111111119"/>
    <s v="Rakesh Kumar Gupta "/>
    <s v="-1"/>
    <s v="-1"/>
    <s v="1018"/>
    <s v="1215"/>
    <s v=""/>
    <s v="111111119-1018-1215"/>
    <s v="1"/>
    <s v="1"/>
    <s v="0"/>
    <s v="-1"/>
    <s v="-1"/>
    <s v="77.288135"/>
    <s v="28.615690000000004"/>
    <s v="77d 17' 17.286&quot; , 28d 36' 56.484&quot;_x000a_null"/>
    <s v="96"/>
    <s v="-1"/>
    <s v="-1"/>
    <s v="0"/>
    <s v="100%"/>
    <s v="-1"/>
    <s v="CNST3"/>
    <s v="CS9C"/>
    <s v="-1"/>
    <s v="-1"/>
    <s v="-1"/>
    <s v="-1"/>
    <s v="-1"/>
    <s v="2023-10-18T12:15:24+05:30"/>
    <s v="-1"/>
    <s v="2023-10-18T12:15:24+05:30"/>
    <s v="SPEAK TO WOMEN WHO ARE 25 - 45 YEARS OF AGE"/>
    <s v="-1"/>
    <s v="-1"/>
    <s v="-1"/>
    <s v="-1"/>
    <s v="-1"/>
    <s v="-1"/>
    <s v="-1"/>
    <s v="2023-10-18"/>
    <s v="12:15:54"/>
    <s v="-1"/>
    <s v="8"/>
    <s v="2023-10-18T12:15:55+05:30"/>
    <s v="-1"/>
    <s v="8"/>
    <s v="-1"/>
    <s v="meenakashi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2:22:21+05:30"/>
    <s v="-1"/>
    <s v="417"/>
    <s v="2023-10-18T12:22:2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Kellogg's"/>
    <s v="0"/>
    <s v="0"/>
    <s v="0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0"/>
    <s v="0"/>
    <s v="Maggi Hot Heads Noodles"/>
    <s v="0"/>
    <s v="Saffola Oodles"/>
    <s v="0"/>
    <s v="0"/>
    <s v="0"/>
    <s v="Wai Wai Noodles"/>
    <s v="0"/>
    <s v="0"/>
    <s v="0"/>
    <s v="0"/>
    <s v="0"/>
    <s v="0"/>
    <s v="0"/>
    <s v="0"/>
    <s v="0"/>
    <s v="0"/>
    <s v="0"/>
    <s v="0"/>
    <s v="Saffola Oodles"/>
    <s v="0"/>
    <s v="0"/>
    <s v="0"/>
    <s v="Wai Wai Noodles"/>
    <s v="0"/>
    <s v="0"/>
    <s v="0"/>
    <s v="0"/>
    <s v="Wai Wai Noodles"/>
    <s v="2023-10-18T12:26:19+05:30"/>
    <s v="-1"/>
    <s v="23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2:26:53+05:30"/>
    <s v="2023-10-18T12:26:53+05:30"/>
    <s v="-1"/>
    <s v="687"/>
    <s v="-1"/>
    <s v="2023-10-18T12:26:53+05:30"/>
    <s v="2023-10-18T12:26:53+05:30"/>
    <s v="2023-10-18T12:26:53+05:30"/>
    <s v="-1"/>
    <s v="1697612213"/>
    <s v="2023-10-18T12:26:53+05:30"/>
    <s v="WILLING TO PARTICIPATE"/>
    <s v="-1"/>
    <s v=""/>
    <s v="-1"/>
    <s v="SAFFOLA MASALA OATS - VEGGIE TWIST TEST (LK2)"/>
    <s v="E/71 gr floor "/>
    <s v="1"/>
    <s v="pandav nagar delhi "/>
    <s v="110091"/>
    <s v="E/71 gr floor"/>
    <s v="1"/>
    <s v="pandav nagar delhi"/>
    <s v="110091"/>
    <s v="8860766762"/>
    <s v="-1"/>
    <s v="8860766762"/>
    <s v="-1"/>
    <s v="SSC/ HSC"/>
    <s v="-1"/>
    <s v="HOUSEWIFE"/>
    <s v=""/>
    <s v="6"/>
    <s v="0"/>
    <s v="1"/>
    <s v="1"/>
    <s v="0"/>
    <s v="0"/>
    <s v="1"/>
    <s v="1"/>
    <s v="1"/>
    <s v="1"/>
    <s v="-1"/>
    <s v="-1"/>
    <s v="YES"/>
    <s v="2023-10-22T10:40:58+05:30"/>
    <s v="-1"/>
    <s v="1697951458"/>
    <s v="-1"/>
    <s v="-1"/>
    <s v="-1"/>
    <s v="Screener Section 1"/>
    <s v="Screener Section 2"/>
    <s v="0"/>
    <s v="0"/>
    <s v="Main Section 3"/>
    <s v="0"/>
    <s v="Main Section 5"/>
    <s v="2023-10-18T12:30:59+05:30"/>
    <s v="2023-10-22T10:40:58+05:30"/>
    <s v="-1"/>
    <s v="246"/>
    <s v="-1"/>
    <s v="77.30439"/>
    <s v="28.495825"/>
    <s v="77d 18' 15.804&quot; , 28d 29' 44.97&quot;_x000a_null"/>
    <s v="-1"/>
    <s v="-1"/>
    <s v="93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808"/>
    <n v="-1"/>
    <d v="2023-10-18T12:39:20"/>
    <s v="2234891013"/>
    <s v="Android_Subject"/>
    <m/>
    <s v="4.07:43:07"/>
    <d v="2023-10-18T12:59:39"/>
    <m/>
    <d v="2023-10-20T16:56:53"/>
    <m/>
    <m/>
    <b v="1"/>
    <n v="306"/>
    <b v="0"/>
    <m/>
    <s v="28.615633333"/>
    <s v="77.28807"/>
    <s v="Approved"/>
    <n v="5.5"/>
    <m/>
    <m/>
    <m/>
    <d v="2023-10-18T12:39:20"/>
    <d v="2023-10-18T12:57:32"/>
    <s v="Inder Jha"/>
    <n v="-1"/>
    <s v="-1"/>
    <s v="-1"/>
    <s v="LIVE"/>
    <s v="For Placement"/>
    <s v=""/>
    <s v="111111119"/>
    <s v="Rakesh Kumar Gupta "/>
    <s v="-1"/>
    <s v="-1"/>
    <s v="1018"/>
    <s v="1239"/>
    <s v=""/>
    <s v="111111119-1018-1239"/>
    <s v="1"/>
    <s v="1"/>
    <s v="0"/>
    <s v="-1"/>
    <s v="-1"/>
    <s v="77.28843166666667"/>
    <s v="28.615008333333336"/>
    <s v="77d 17' 18.354&quot; , 28d 36' 54.03&quot;_x000a_null"/>
    <s v="96"/>
    <s v="-1"/>
    <s v="-1"/>
    <s v="0"/>
    <s v="100%"/>
    <s v="-1"/>
    <s v="CNST3"/>
    <s v="CS10"/>
    <s v="-1"/>
    <s v="-1"/>
    <s v="-1"/>
    <s v="-1"/>
    <s v="-1"/>
    <s v="2023-10-18T12:39:44+05:30"/>
    <s v="-1"/>
    <s v="2023-10-18T12:39:44+05:30"/>
    <s v="SPEAK TO WOMEN WHO ARE 25 - 45 YEARS OF AGE"/>
    <s v="-1"/>
    <s v="-1"/>
    <s v="-1"/>
    <s v="-1"/>
    <s v="-1"/>
    <s v="-1"/>
    <s v="-1"/>
    <s v="2023-10-18"/>
    <s v="12:40:08"/>
    <s v="-1"/>
    <s v="8"/>
    <s v="2023-10-18T12:40:09+05:30"/>
    <s v="-1"/>
    <s v="8"/>
    <s v="-1"/>
    <s v="rakhi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2:46:50+05:30"/>
    <s v="-1"/>
    <s v="426"/>
    <s v="2023-10-18T12:46:50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Kellogg's Oats"/>
    <s v="0"/>
    <s v="MTR Flavored Oats"/>
    <s v="Patanjali Flavored Oats"/>
    <s v="0"/>
    <s v="Saffola Masala Oats"/>
    <s v="Sundrop Flavored Oats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0"/>
    <s v="0"/>
    <s v="0"/>
    <s v="0"/>
    <s v="0"/>
    <s v="Kwality"/>
    <s v="0"/>
    <s v="0"/>
    <s v="Patanjali Cornflakes"/>
    <s v="Soulfull"/>
    <s v="0"/>
    <s v="Yoga Bar"/>
    <s v="0"/>
    <s v="0"/>
    <s v="0"/>
    <s v="0"/>
    <s v="0"/>
    <s v="0"/>
    <s v="0"/>
    <s v="0"/>
    <s v="Kellogg's"/>
    <s v="0"/>
    <s v="0"/>
    <s v="0"/>
    <s v="0"/>
    <s v="Kellogg's Muesli"/>
    <s v="0"/>
    <s v="Kwality"/>
    <s v="0"/>
    <s v="0"/>
    <s v="0"/>
    <s v="Soulfull"/>
    <s v="0"/>
    <s v="0"/>
    <s v="0"/>
    <s v="0"/>
    <s v="0"/>
    <s v="0"/>
    <s v="Kellogg's"/>
    <s v="0"/>
    <s v="0"/>
    <s v="Knorr Soupy Noodles"/>
    <s v="Maggi Masala Noodles"/>
    <s v="0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0"/>
    <s v="Maggi Masala Noodles"/>
    <s v="0"/>
    <s v="0"/>
    <s v="0"/>
    <s v="Maggi Cuppa Noodles"/>
    <s v="0"/>
    <s v="0"/>
    <s v="Top Ramen Noodles"/>
    <s v="0"/>
    <s v="0"/>
    <s v="0"/>
    <s v="0"/>
    <s v="0"/>
    <s v="0"/>
    <s v="Maggi Masala Noodles"/>
    <s v="2023-10-18T12:51:54+05:30"/>
    <s v="-1"/>
    <s v="30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52:27+05:30"/>
    <s v="2023-10-18T12:52:27+05:30"/>
    <s v="-1"/>
    <s v="761"/>
    <s v="-1"/>
    <s v="2023-10-18T12:52:27+05:30"/>
    <s v="2023-10-18T12:52:27+05:30"/>
    <s v="2023-10-18T12:52:27+05:30"/>
    <s v="-1"/>
    <s v="1697613747"/>
    <s v="2023-10-18T12:52:27+05:30"/>
    <s v="WILLING TO PARTICIPATE"/>
    <s v="-1"/>
    <s v=""/>
    <s v="-1"/>
    <s v="SAFFOLA MASALA OATS - CLASSIC MASALA TEST (NP9)"/>
    <s v="E/207 gr floor "/>
    <s v="1"/>
    <s v="pandav nagar delhi "/>
    <s v="110091"/>
    <s v="E/207 gr floor"/>
    <s v="1"/>
    <s v="pandav nagar delhi"/>
    <s v="110091"/>
    <s v="8447164237"/>
    <s v="-1"/>
    <s v="8447164237"/>
    <s v="-1"/>
    <s v="GRADUATE/ POST GRADUATE: GENERAL"/>
    <s v="-1"/>
    <s v="HOUSEWIFE"/>
    <s v=""/>
    <s v="4"/>
    <s v="0"/>
    <s v="0"/>
    <s v="1"/>
    <s v="0"/>
    <s v="0"/>
    <s v="1"/>
    <s v="1"/>
    <s v="0"/>
    <s v="1"/>
    <s v="-1"/>
    <s v="-1"/>
    <s v="YES"/>
    <s v="2023-10-18T12:57:27+05:30"/>
    <s v="-1"/>
    <s v="1697614047"/>
    <s v="-1"/>
    <s v="-1"/>
    <s v="-1"/>
    <s v="Screener Section 1"/>
    <s v="Screener Section 2"/>
    <s v="0"/>
    <s v="0"/>
    <s v="Main Section 3"/>
    <s v="0"/>
    <s v="Main Section 5"/>
    <s v="2023-10-18T12:57:27+05:30"/>
    <s v="2023-10-18T12:57:27+05:30"/>
    <s v="-1"/>
    <s v="300"/>
    <s v="-1"/>
    <s v="77.28807"/>
    <s v="28.615633333333335"/>
    <s v="77d 17' 17.052&quot; , 28d 36' 56.28&quot;_x000a_null"/>
    <s v="-1"/>
    <s v="-1"/>
    <s v="1061"/>
    <s v="-1"/>
    <s v="2023-10-22"/>
    <s v="-1"/>
    <s v="-1"/>
    <s v="SAFFOLA MASALA OATS - CLASSIC MASALA TEST (NP9)"/>
    <s v="2023-10-29"/>
    <s v="11:00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6017"/>
    <n v="-1"/>
    <d v="2023-10-18T12:50:14"/>
    <s v="2234891034"/>
    <s v="Android_Subject"/>
    <m/>
    <s v="2.01:56:38"/>
    <d v="2023-10-18T13:04:17"/>
    <m/>
    <d v="2023-10-18T20:12:37"/>
    <m/>
    <m/>
    <b v="1"/>
    <n v="306"/>
    <b v="0"/>
    <m/>
    <s v="26.869171667"/>
    <s v="80.955621667"/>
    <s v="Approved"/>
    <n v="5.5"/>
    <m/>
    <m/>
    <m/>
    <d v="2023-10-18T12:50:14"/>
    <d v="2023-10-18T13:04:15"/>
    <s v="Anshu Srivastava"/>
    <n v="-1"/>
    <s v="-1"/>
    <s v="-1"/>
    <s v="LIVE"/>
    <s v="For QC"/>
    <s v=""/>
    <s v="311111116"/>
    <s v="Manu Shrivastava "/>
    <s v="-1"/>
    <s v="-1"/>
    <s v="1018"/>
    <s v="1250"/>
    <s v=""/>
    <s v="311111116-1018-1250"/>
    <s v="1"/>
    <s v="1"/>
    <s v="0"/>
    <s v="-1"/>
    <s v="-1"/>
    <s v="80.95562166666667"/>
    <s v="26.869171666666663"/>
    <s v="80d 57' 20.238&quot; , 26d 52' 9.018&quot;_x000a_null"/>
    <s v="96"/>
    <s v="-1"/>
    <s v="-1"/>
    <s v="0"/>
    <s v="100%"/>
    <s v="-1"/>
    <s v="CNST3"/>
    <s v="CS10"/>
    <s v="-1"/>
    <s v="-1"/>
    <s v="-1"/>
    <s v="-1"/>
    <s v="-1"/>
    <s v="2023-10-18T12:50:29+05:30"/>
    <s v="-1"/>
    <s v="2023-10-18T12:50:29+05:30"/>
    <s v="SPEAK TO WOMEN WHO ARE 25 - 45 YEARS OF AGE"/>
    <s v="-1"/>
    <s v="-1"/>
    <s v="-1"/>
    <s v="-1"/>
    <s v="-1"/>
    <s v="-1"/>
    <s v="-1"/>
    <s v="2023-10-18"/>
    <s v="12:50:31"/>
    <s v="-1"/>
    <s v="8"/>
    <s v="2023-10-18T12:50:32+05:30"/>
    <s v="-1"/>
    <s v="8"/>
    <s v="-1"/>
    <s v="Gudiy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2:53:59+05:30"/>
    <s v="-1"/>
    <s v="210"/>
    <s v="2023-10-18T12:53:59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58:04+05:30"/>
    <s v="-1"/>
    <s v="24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58:13+05:30"/>
    <s v="2023-10-18T12:58:13+05:30"/>
    <s v="-1"/>
    <s v="465"/>
    <s v="-1"/>
    <s v="2023-10-18T12:58:13+05:30"/>
    <s v="2023-10-18T12:58:13+05:30"/>
    <s v="2023-10-18T12:58:13+05:30"/>
    <s v="-1"/>
    <s v="1697614093"/>
    <s v="2023-10-18T12:58:13+05:30"/>
    <s v="WILLING TO PARTICIPATE"/>
    <s v="-1"/>
    <s v=""/>
    <s v="-1"/>
    <s v="SAFFOLA MASALA OATS - VEGGIE TWIST CURRENT (BJ6)"/>
    <s v="House no 18"/>
    <s v="Gali no 8"/>
    <s v="Sadar"/>
    <s v="226002"/>
    <s v="House no 18"/>
    <s v="Gali no 8"/>
    <s v="Sadar"/>
    <s v="226002"/>
    <s v="6391173994"/>
    <s v="-1"/>
    <s v="6391173994"/>
    <s v="-1"/>
    <s v="SSC/ HSC"/>
    <s v="-1"/>
    <s v="HOUSEWIFE"/>
    <s v=""/>
    <s v="6"/>
    <s v="0"/>
    <s v="0"/>
    <s v="2"/>
    <s v="2"/>
    <s v="0"/>
    <s v="1"/>
    <s v="1"/>
    <s v="0"/>
    <s v="0"/>
    <s v="-1"/>
    <s v="-1"/>
    <s v="YES"/>
    <s v="2023-10-18T13:04:14+05:30"/>
    <s v="-1"/>
    <s v="1697614454"/>
    <s v="-1"/>
    <s v="-1"/>
    <s v="-1"/>
    <s v="Screener Section 1"/>
    <s v="Screener Section 2"/>
    <s v="0"/>
    <s v="0"/>
    <s v="Main Section 3"/>
    <s v="0"/>
    <s v="Main Section 5"/>
    <s v="2023-10-18T13:04:14+05:30"/>
    <s v="2023-10-18T13:04:14+05:30"/>
    <s v="-1"/>
    <s v="361"/>
    <s v="-1"/>
    <s v="80.95562166666667"/>
    <s v="26.869171666666663"/>
    <s v="80d 57' 20.238&quot; , 26d 52' 9.018&quot;_x000a_null"/>
    <s v="-1"/>
    <s v="-1"/>
    <s v="826"/>
    <s v="-1"/>
    <s v="2023-10-19"/>
    <s v="-1"/>
    <s v="-1"/>
    <s v="SAFFOLA MASALA OATS - VEGGIE TWIST CURRENT (BJ6)"/>
    <s v="2023-10-26"/>
    <s v="10:15:3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6076"/>
    <n v="-1"/>
    <d v="2023-10-18T12:51:18"/>
    <s v="2234891023"/>
    <s v="Android_Subject"/>
    <m/>
    <s v="5.02:01:29"/>
    <d v="2023-10-18T13:05:15"/>
    <m/>
    <d v="2023-10-19T17:34:09"/>
    <m/>
    <m/>
    <b v="1"/>
    <n v="306"/>
    <b v="0"/>
    <m/>
    <s v="19.216405"/>
    <s v="72.824968333"/>
    <s v="Approved"/>
    <n v="5.5"/>
    <m/>
    <m/>
    <m/>
    <d v="2023-10-18T12:51:18"/>
    <d v="2023-10-18T13:05:13"/>
    <s v="Sarvesh Mishra"/>
    <n v="-1"/>
    <s v="-1"/>
    <s v="-1"/>
    <s v="LIVE"/>
    <s v="For QC"/>
    <s v=""/>
    <s v="211111124"/>
    <s v="Bina"/>
    <s v="-1"/>
    <s v="-1"/>
    <s v="1018"/>
    <s v="1251"/>
    <s v=""/>
    <s v="211111124-1018-125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51:38+05:30"/>
    <s v="-1"/>
    <s v="2023-10-18T12:51:38+05:30"/>
    <s v="SPEAK TO WOMEN WHO ARE 25 - 45 YEARS OF AGE"/>
    <s v="-1"/>
    <s v="-1"/>
    <s v="-1"/>
    <s v="-1"/>
    <s v="-1"/>
    <s v="-1"/>
    <s v="-1"/>
    <s v="2023-10-18"/>
    <s v="12:52:39"/>
    <s v="-1"/>
    <s v="8"/>
    <s v="2023-10-18T12:52:41+05:30"/>
    <s v="-1"/>
    <s v="8"/>
    <s v="-1"/>
    <s v="Chhaya Kashiyani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10+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8T12:57:11+05:30"/>
    <s v="-1"/>
    <s v="333"/>
    <s v="2023-10-18T12:57:11+05:30"/>
    <s v="Flavored Oats/ Masala Oats"/>
    <s v="0"/>
    <s v="0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00:22+05:30"/>
    <s v="-1"/>
    <s v="19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00:32+05:30"/>
    <s v="2023-10-18T13:00:32+05:30"/>
    <s v="-1"/>
    <s v="530"/>
    <s v="-1"/>
    <s v="2023-10-18T13:00:32+05:30"/>
    <s v="2023-10-18T13:00:32+05:30"/>
    <s v="2023-10-18T13:00:32+05:30"/>
    <s v="-1"/>
    <s v="1697614232"/>
    <s v="2023-10-18T13:00:32+05:30"/>
    <s v="WILLING TO PARTICIPATE"/>
    <s v="-1"/>
    <s v=""/>
    <s v="-1"/>
    <s v="SAFFOLA MASALA OATS - CLASSIC MASALA TEST (NP9)"/>
    <s v="B/35 /540 urvidarshan society "/>
    <s v="sector -5 charcop"/>
    <s v="kandiwali west "/>
    <s v="400067"/>
    <s v="B/35 /540 urvidarshan society"/>
    <s v="sector -5 charcop"/>
    <s v="kandiwali west"/>
    <s v="400067"/>
    <s v="7405732034"/>
    <s v="-1"/>
    <s v="7405732034"/>
    <s v="-1"/>
    <s v="GRADUATE/ POST GRADUATE: PROFESSIONAL"/>
    <s v="-1"/>
    <s v="HOUSEWIFE"/>
    <s v=""/>
    <s v="6"/>
    <s v="0"/>
    <s v="0"/>
    <s v="0"/>
    <s v="2"/>
    <s v="2"/>
    <s v="1"/>
    <s v="1"/>
    <s v="0"/>
    <s v="0"/>
    <s v="-1"/>
    <s v="-1"/>
    <s v="YES"/>
    <s v="2023-10-18T13:05:11+05:30"/>
    <s v="-1"/>
    <s v="1697614511"/>
    <s v="-1"/>
    <s v="-1"/>
    <s v="-1"/>
    <s v="Screener Section 1"/>
    <s v="Screener Section 2"/>
    <s v="0"/>
    <s v="0"/>
    <s v="Main Section 3"/>
    <s v="0"/>
    <s v="Main Section 5"/>
    <s v="2023-10-18T13:05:11+05:30"/>
    <s v="2023-10-18T13:05:11+05:30"/>
    <s v="-1"/>
    <s v="279"/>
    <s v="-1"/>
    <s v="72.82496833333333"/>
    <s v="19.216405"/>
    <s v="72d 49' 29.886&quot; , 19d 12' 59.058&quot;_x000a_null"/>
    <s v="-1"/>
    <s v="-1"/>
    <s v="809"/>
    <s v="-1"/>
    <s v="2023-10-22"/>
    <s v="-1"/>
    <s v="-1"/>
    <s v="SAFFOLA MASALA OATS - CLASSIC MASALA TEST (NP9)"/>
    <s v="2023-10-29"/>
    <s v="16:24:5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20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10+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nad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6200"/>
    <n v="-1"/>
    <d v="2023-10-18T12:52:32"/>
    <s v="2234891034"/>
    <s v="Android_Subject"/>
    <m/>
    <s v="2.01:55:24"/>
    <d v="2023-10-18T13:07:41"/>
    <m/>
    <d v="2023-10-18T20:17:10"/>
    <m/>
    <m/>
    <b v="1"/>
    <n v="306"/>
    <b v="0"/>
    <m/>
    <s v="26.910581667"/>
    <s v="80.935973333"/>
    <s v="Approved"/>
    <n v="5.5"/>
    <m/>
    <m/>
    <m/>
    <d v="2023-10-18T12:52:32"/>
    <d v="2023-10-18T13:07:38"/>
    <s v="Anshu Srivastava"/>
    <n v="-1"/>
    <s v="-1"/>
    <s v="-1"/>
    <s v="LIVE"/>
    <s v="For QC"/>
    <s v=""/>
    <s v="311111113"/>
    <s v="Shalini Shrivastav"/>
    <s v="-1"/>
    <s v="-1"/>
    <s v="1018"/>
    <s v="1252"/>
    <s v=""/>
    <s v="311111113-1018-1252"/>
    <s v="1"/>
    <s v="1"/>
    <s v="0"/>
    <s v="-1"/>
    <s v="-1"/>
    <s v="80.93597333333334"/>
    <s v="26.910581666666666"/>
    <s v="80d 56' 9.504&quot; , 26d 54' 38.094&quot;_x000a_null"/>
    <s v="96"/>
    <s v="-1"/>
    <s v="-1"/>
    <s v="0"/>
    <s v="100%"/>
    <s v="-1"/>
    <s v="CNST3"/>
    <s v="CS10"/>
    <s v="-1"/>
    <s v="-1"/>
    <s v="-1"/>
    <s v="-1"/>
    <s v="-1"/>
    <s v="2023-10-18T12:52:55+05:30"/>
    <s v="-1"/>
    <s v="2023-10-18T12:52:55+05:30"/>
    <s v="SPEAK TO WOMEN WHO ARE 25 - 45 YEARS OF AGE"/>
    <s v="-1"/>
    <s v="-1"/>
    <s v="-1"/>
    <s v="-1"/>
    <s v="-1"/>
    <s v="-1"/>
    <s v="-1"/>
    <s v="2023-10-18"/>
    <s v="12:53:00"/>
    <s v="-1"/>
    <s v="8"/>
    <s v="2023-10-18T12:53:02+05:30"/>
    <s v="-1"/>
    <s v="8"/>
    <s v="-1"/>
    <s v="Suchita shukla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2:57:42+05:30"/>
    <s v="-1"/>
    <s v="287"/>
    <s v="2023-10-18T12:57:4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02:01+05:30"/>
    <s v="-1"/>
    <s v="25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3:02:13+05:30"/>
    <s v="2023-10-18T13:02:13+05:30"/>
    <s v="-1"/>
    <s v="558"/>
    <s v="-1"/>
    <s v="2023-10-18T13:02:13+05:30"/>
    <s v="2023-10-18T13:02:13+05:30"/>
    <s v="2023-10-18T13:02:13+05:30"/>
    <s v="-1"/>
    <s v="1697614333"/>
    <s v="2023-10-18T13:02:13+05:30"/>
    <s v="WILLING TO PARTICIPATE"/>
    <s v="-1"/>
    <s v=""/>
    <s v="-1"/>
    <s v="SAFFOLA MASALA OATS - CLASSIC MASALA CURRENT (AF3)"/>
    <s v="Barat nagar "/>
    <s v="Barat nagar madiyao"/>
    <s v="Barat nagar"/>
    <s v="226021"/>
    <s v="Barat nagar"/>
    <s v="Barat nagar madiyao"/>
    <s v="Barat nagar"/>
    <s v="226021"/>
    <s v="6392796430"/>
    <s v="-1"/>
    <s v="6392796430"/>
    <s v="-1"/>
    <s v="SSC/ HSC"/>
    <s v="-1"/>
    <s v="HOUSEWIFE"/>
    <s v=""/>
    <s v="2"/>
    <s v="0"/>
    <s v="0"/>
    <s v="0"/>
    <s v="1"/>
    <s v="1"/>
    <s v="0"/>
    <s v="0"/>
    <s v="0"/>
    <s v="0"/>
    <s v="-1"/>
    <s v="-1"/>
    <s v="YES"/>
    <s v="2023-10-18T13:07:37+05:30"/>
    <s v="-1"/>
    <s v="1697614657"/>
    <s v="-1"/>
    <s v="-1"/>
    <s v="-1"/>
    <s v="Screener Section 1"/>
    <s v="Screener Section 2"/>
    <s v="0"/>
    <s v="0"/>
    <s v="Main Section 3"/>
    <s v="0"/>
    <s v="Main Section 5"/>
    <s v="2023-10-18T13:07:37+05:30"/>
    <s v="2023-10-18T13:07:37+05:30"/>
    <s v="-1"/>
    <s v="298"/>
    <s v="-1"/>
    <s v="80.93597333333334"/>
    <s v="26.910581666666666"/>
    <s v="80d 56' 9.504&quot; , 26d 54' 38.094&quot;_x000a_null"/>
    <s v="-1"/>
    <s v="-1"/>
    <s v="856"/>
    <s v="-1"/>
    <s v="2023-10-19"/>
    <s v="-1"/>
    <s v="-1"/>
    <s v="SAFFOLA MASALA OATS - CLASSIC MASALA CURRENT (AF3)"/>
    <s v="2023-10-26"/>
    <s v="11:15:5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020"/>
    <n v="-1"/>
    <d v="2023-10-18T13:05:40"/>
    <s v="2234891059"/>
    <s v="Android_Subject"/>
    <m/>
    <s v="4.11:10:56"/>
    <d v="2023-10-18T13:23:59"/>
    <m/>
    <d v="2023-10-18T20:03:05"/>
    <m/>
    <m/>
    <b v="1"/>
    <n v="306"/>
    <b v="0"/>
    <m/>
    <s v="22.58261"/>
    <s v="88.392986667"/>
    <s v="Approved"/>
    <n v="5.5"/>
    <m/>
    <m/>
    <m/>
    <d v="2023-10-18T13:05:40"/>
    <d v="2023-10-18T13:23:56"/>
    <s v="Samit Ghosh"/>
    <n v="-1"/>
    <s v="-1"/>
    <s v="-1"/>
    <s v="LIVE"/>
    <s v="For QC"/>
    <s v=""/>
    <s v="411111115"/>
    <s v="Swapna Paul"/>
    <s v="-1"/>
    <s v="-1"/>
    <s v="1018"/>
    <s v="1305"/>
    <s v=""/>
    <s v="411111115-1018-1305"/>
    <s v="1"/>
    <s v="1"/>
    <s v="0"/>
    <s v="-1"/>
    <s v="-1"/>
    <s v="88.39298166666667"/>
    <s v="22.583168333333333"/>
    <s v="88d 23' 34.734&quot; , 22d 34' 59.406&quot;_x000a_null"/>
    <s v="96"/>
    <s v="-1"/>
    <s v="-1"/>
    <s v="0"/>
    <s v="100%"/>
    <s v="-1"/>
    <s v="CNST1"/>
    <s v="CS9C"/>
    <s v="-1"/>
    <s v="-1"/>
    <s v="-1"/>
    <s v="-1"/>
    <s v="-1"/>
    <s v="2023-10-18T13:05:57+05:30"/>
    <s v="-1"/>
    <s v="2023-10-18T13:06:24+05:30"/>
    <s v="SPEAK TO WOMEN WHO ARE 25 - 45 YEARS OF AGE"/>
    <s v="-1"/>
    <s v="-1"/>
    <s v="-1"/>
    <s v="-1"/>
    <s v="-1"/>
    <s v="-1"/>
    <s v="-1"/>
    <s v="2023-10-18"/>
    <s v="13:06:49"/>
    <s v="-1"/>
    <s v="8"/>
    <s v="2023-10-18T13:06:59+05:30"/>
    <s v="-1"/>
    <s v="8"/>
    <s v="-1"/>
    <s v="Archana Das"/>
    <x v="1"/>
    <x v="23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3:14:20+05:30"/>
    <s v="-1"/>
    <s v="476"/>
    <s v="2023-10-18T13:14:20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Kellogg's Muesli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19:16+05:30"/>
    <s v="-1"/>
    <s v="29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19:37+05:30"/>
    <s v="2023-10-18T13:19:37+05:30"/>
    <s v="-1"/>
    <s v="819"/>
    <s v="-1"/>
    <s v="2023-10-18T13:19:37+05:30"/>
    <s v="2023-10-18T13:19:37+05:30"/>
    <s v="2023-10-18T13:19:37+05:30"/>
    <s v="-1"/>
    <s v="1697615377"/>
    <s v="2023-10-18T13:19:37+05:30"/>
    <s v="WILLING TO PARTICIPATE"/>
    <s v="-1"/>
    <s v=""/>
    <s v="-1"/>
    <s v="SAFFOLA MASALA OATS - VEGGIE TWIST CURRENT (BJ6)"/>
    <s v="22/2"/>
    <s v="17 Bagmari LAne"/>
    <s v="Kankurgachhi"/>
    <s v="700054"/>
    <s v="22/2"/>
    <s v="17 Bagmari LAne"/>
    <s v="Kankurgachhi"/>
    <s v="700054"/>
    <s v="7003655837"/>
    <s v="-1"/>
    <s v="7003655837"/>
    <s v="-1"/>
    <s v="GRADUATE/ POST GRADUATE: GENERAL"/>
    <s v="-1"/>
    <s v="HOUSEWIFE"/>
    <s v=""/>
    <s v="4"/>
    <s v="1"/>
    <s v="1"/>
    <s v="0"/>
    <s v="0"/>
    <s v="0"/>
    <s v="1"/>
    <s v="1"/>
    <s v="0"/>
    <s v="0"/>
    <s v="0"/>
    <s v="1"/>
    <s v="YES"/>
    <s v="2023-10-18T13:23:39+05:30"/>
    <s v="-1"/>
    <s v="1697615619"/>
    <s v="-1"/>
    <s v="-1"/>
    <s v="-1"/>
    <s v="Screener Section 1"/>
    <s v="Screener Section 2"/>
    <s v="0"/>
    <s v="0"/>
    <s v="Main Section 3"/>
    <s v="0"/>
    <s v="Main Section 5"/>
    <s v="2023-10-18T13:23:39+05:30"/>
    <s v="2023-10-18T13:23:39+05:30"/>
    <s v="-1"/>
    <s v="242"/>
    <s v="-1"/>
    <s v="88.39298666666667"/>
    <s v="22.58261"/>
    <s v="88d 23' 34.752&quot; , 22d 34' 57.396&quot;_x000a_null"/>
    <s v="-1"/>
    <s v="-1"/>
    <s v="1061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031"/>
    <n v="-1"/>
    <d v="2023-10-18T13:07:48"/>
    <s v="2234891034"/>
    <s v="Android_Subject"/>
    <m/>
    <s v="2.01:41:15"/>
    <d v="2023-10-18T13:24:12"/>
    <m/>
    <d v="2023-10-18T20:12:37"/>
    <m/>
    <m/>
    <b v="1"/>
    <n v="306"/>
    <b v="0"/>
    <m/>
    <s v="26.869171667"/>
    <s v="80.955621667"/>
    <s v="Approved"/>
    <n v="5.5"/>
    <m/>
    <m/>
    <m/>
    <d v="2023-10-18T13:07:48"/>
    <d v="2023-10-18T13:24:10"/>
    <s v="Anshu Srivastava"/>
    <n v="-1"/>
    <s v="-1"/>
    <s v="-1"/>
    <s v="LIVE"/>
    <s v="For QC"/>
    <s v=""/>
    <s v="311111116"/>
    <s v="Manu Shrivastava "/>
    <s v="-1"/>
    <s v="-1"/>
    <s v="1018"/>
    <s v="1307"/>
    <s v=""/>
    <s v="311111116-1018-1307"/>
    <s v="1"/>
    <s v="1"/>
    <s v="0"/>
    <s v="-1"/>
    <s v="-1"/>
    <s v="80.95562166666667"/>
    <s v="26.869171666666663"/>
    <s v="80d 57' 20.238&quot; , 26d 52' 9.018&quot;_x000a_null"/>
    <s v="96"/>
    <s v="-1"/>
    <s v="-1"/>
    <s v="0"/>
    <s v="100%"/>
    <s v="-1"/>
    <s v="CNST3"/>
    <s v="CS10"/>
    <s v="-1"/>
    <s v="-1"/>
    <s v="-1"/>
    <s v="-1"/>
    <s v="-1"/>
    <s v="2023-10-18T13:08:05+05:30"/>
    <s v="-1"/>
    <s v="2023-10-18T13:08:05+05:30"/>
    <s v="SPEAK TO WOMEN WHO ARE 25 - 45 YEARS OF AGE"/>
    <s v="-1"/>
    <s v="-1"/>
    <s v="-1"/>
    <s v="-1"/>
    <s v="-1"/>
    <s v="-1"/>
    <s v="-1"/>
    <s v="2023-10-18"/>
    <s v="13:08:08"/>
    <s v="-1"/>
    <s v="8"/>
    <s v="2023-10-18T13:08:09+05:30"/>
    <s v="-1"/>
    <s v="8"/>
    <s v="-1"/>
    <s v="Manju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3:10:59+05:30"/>
    <s v="-1"/>
    <s v="174"/>
    <s v="2023-10-18T13:10:59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15:02+05:30"/>
    <s v="-1"/>
    <s v="24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15:16+05:30"/>
    <s v="2023-10-18T13:15:16+05:30"/>
    <s v="-1"/>
    <s v="431"/>
    <s v="-1"/>
    <s v="2023-10-18T13:15:16+05:30"/>
    <s v="2023-10-18T13:15:16+05:30"/>
    <s v="2023-10-18T13:15:16+05:30"/>
    <s v="-1"/>
    <s v="1697615116"/>
    <s v="2023-10-18T13:15:16+05:30"/>
    <s v="WILLING TO PARTICIPATE"/>
    <s v="-1"/>
    <s v=""/>
    <s v="-1"/>
    <s v="SAFFOLA MASALA OATS - CLASSIC MASALA TEST (NP9)"/>
    <s v="House no 0"/>
    <s v="00"/>
    <s v="Sadar"/>
    <s v="226002"/>
    <s v="House no 0"/>
    <s v="00"/>
    <s v="Sadar"/>
    <s v="226002"/>
    <s v="6307363746"/>
    <s v="-1"/>
    <s v="6307363746"/>
    <s v="-1"/>
    <s v="SCHOOL-5 TO 9 YEARS"/>
    <s v="-1"/>
    <s v="HOUSEWIFE"/>
    <s v=""/>
    <s v="5"/>
    <s v="0"/>
    <s v="1"/>
    <s v="2"/>
    <s v="1"/>
    <s v="1"/>
    <s v="0"/>
    <s v="0"/>
    <s v="0"/>
    <s v="0"/>
    <s v="-1"/>
    <s v="-1"/>
    <s v="YES"/>
    <s v="2023-10-18T13:24:09+05:30"/>
    <s v="-1"/>
    <s v="1697615649"/>
    <s v="-1"/>
    <s v="-1"/>
    <s v="-1"/>
    <s v="Screener Section 1"/>
    <s v="Screener Section 2"/>
    <s v="0"/>
    <s v="0"/>
    <s v="Main Section 3"/>
    <s v="0"/>
    <s v="Main Section 5"/>
    <s v="2023-10-18T13:24:09+05:30"/>
    <s v="2023-10-18T13:24:09+05:30"/>
    <s v="-1"/>
    <s v="533"/>
    <s v="-1"/>
    <s v="80.95562166666667"/>
    <s v="26.869171666666663"/>
    <s v="80d 57' 20.238&quot; , 26d 52' 9.018&quot;_x000a_null"/>
    <s v="-1"/>
    <s v="-1"/>
    <s v="964"/>
    <s v="-1"/>
    <s v="2023-10-19"/>
    <s v="-1"/>
    <s v="-1"/>
    <s v="SAFFOLA MASALA OATS - CLASSIC MASALA TEST (NP9)"/>
    <s v="2023-10-26"/>
    <s v="08:16:0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529"/>
    <n v="-1"/>
    <d v="2023-10-18T13:22:32"/>
    <s v="2234891023"/>
    <s v="Android_Subject"/>
    <m/>
    <s v="5.01:31:59"/>
    <d v="2023-10-18T13:35:34"/>
    <m/>
    <d v="2023-10-19T17:34:09"/>
    <m/>
    <m/>
    <b v="1"/>
    <n v="306"/>
    <b v="0"/>
    <m/>
    <s v="19.216183333"/>
    <s v="72.824805"/>
    <s v="Approved"/>
    <n v="5.5"/>
    <m/>
    <m/>
    <m/>
    <d v="2023-10-18T13:22:32"/>
    <d v="2023-10-18T13:35:32"/>
    <s v="Sarvesh Mishra"/>
    <n v="-1"/>
    <s v="-1"/>
    <s v="-1"/>
    <s v="LIVE"/>
    <s v="For QC"/>
    <s v=""/>
    <s v="211111124"/>
    <s v="Bina"/>
    <s v="-1"/>
    <s v="-1"/>
    <s v="1018"/>
    <s v="1322"/>
    <s v=""/>
    <s v="211111124-1018-1322"/>
    <s v="1"/>
    <s v="1"/>
    <s v="0"/>
    <s v="-1"/>
    <s v="-1"/>
    <s v="72.82482166666667"/>
    <s v="19.216124999999998"/>
    <s v="72d 49' 29.358&quot; , 19d 12' 58.05&quot;_x000a_null"/>
    <s v="96"/>
    <s v="-1"/>
    <s v="-1"/>
    <s v="0"/>
    <s v="100%"/>
    <s v="-1"/>
    <s v="CNST3"/>
    <s v="CS10"/>
    <s v="-1"/>
    <s v="-1"/>
    <s v="-1"/>
    <s v="-1"/>
    <s v="-1"/>
    <s v="2023-10-18T13:22:47+05:30"/>
    <s v="-1"/>
    <s v="2023-10-18T13:22:47+05:30"/>
    <s v="SPEAK TO WOMEN WHO ARE 25 - 45 YEARS OF AGE"/>
    <s v="-1"/>
    <s v="-1"/>
    <s v="-1"/>
    <s v="-1"/>
    <s v="-1"/>
    <s v="-1"/>
    <s v="-1"/>
    <s v="2023-10-18"/>
    <s v="13:22:51"/>
    <s v="-1"/>
    <s v="8"/>
    <s v="2023-10-18T13:22:53+05:30"/>
    <s v="-1"/>
    <s v="8"/>
    <s v="-1"/>
    <s v="Kavita More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UNSKILLED WORKER"/>
    <s v="D"/>
    <s v="-1"/>
    <s v="D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3"/>
    <s v="-1"/>
    <s v="NCCS A"/>
    <s v="It's usually me who chooses the food products that we use in this household"/>
    <s v="-1"/>
    <s v="2023-10-18T13:26:42+05:30"/>
    <s v="-1"/>
    <s v="235"/>
    <s v="2023-10-18T13:26:42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0"/>
    <s v="0"/>
    <s v="0"/>
    <s v="0"/>
    <s v="0"/>
    <s v="0"/>
    <s v="0"/>
    <s v="0"/>
    <s v="0"/>
    <s v="Kellogg's Muesli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Muesli"/>
    <s v="0"/>
    <s v="0"/>
    <s v="0"/>
    <s v="0"/>
    <s v="0"/>
    <s v="0"/>
    <s v="0"/>
    <s v="0"/>
    <s v="0"/>
    <s v="0"/>
    <s v="0"/>
    <s v="0"/>
    <s v="Kellogg's Muesli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31:07+05:30"/>
    <s v="-1"/>
    <s v="26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3:31:25+05:30"/>
    <s v="2023-10-18T13:31:35+05:30"/>
    <s v="-1"/>
    <s v="518"/>
    <s v="-1"/>
    <s v="2023-10-18T13:31:25+05:30"/>
    <s v="2023-10-18T13:31:35+05:30"/>
    <s v="2023-10-18T13:31:35+05:30"/>
    <s v="-1"/>
    <s v="1697616095"/>
    <s v="2023-10-18T13:31:35+05:30"/>
    <s v="WILLING TO PARTICIPATE"/>
    <s v="-1"/>
    <s v=""/>
    <s v="-1"/>
    <s v="SAFFOLA MASALA OATS - VEGGIE TWIST TEST (LK2)"/>
    <s v="B02/539 Ghar Society "/>
    <s v="Charkop Sec-5"/>
    <s v="Kandivali West "/>
    <s v="400067"/>
    <s v="B02/539 Ghar Society"/>
    <s v="Charkop Sec-5"/>
    <s v="Kandivali West"/>
    <s v="400067"/>
    <s v="9653346957"/>
    <s v="-1"/>
    <s v="9653346957"/>
    <s v="-1"/>
    <s v="SSC/ HSC"/>
    <s v="-1"/>
    <s v="HOUSEWIFE"/>
    <s v=""/>
    <s v="3"/>
    <s v="0"/>
    <s v="0"/>
    <s v="0"/>
    <s v="0"/>
    <s v="1"/>
    <s v="0"/>
    <s v="1"/>
    <s v="1"/>
    <s v="0"/>
    <s v="-1"/>
    <s v="-1"/>
    <s v="YES"/>
    <s v="2023-10-18T13:35:30+05:30"/>
    <s v="-1"/>
    <s v="1697616330"/>
    <s v="-1"/>
    <s v="-1"/>
    <s v="-1"/>
    <s v="Screener Section 1"/>
    <s v="Screener Section 2"/>
    <s v="0"/>
    <s v="0"/>
    <s v="Main Section 3"/>
    <s v="0"/>
    <s v="Main Section 5"/>
    <s v="2023-10-18T13:35:30+05:30"/>
    <s v="2023-10-18T13:35:30+05:30"/>
    <s v="-1"/>
    <s v="245"/>
    <s v="-1"/>
    <s v="72.824805"/>
    <s v="19.216183333333333"/>
    <s v="72d 49' 29.298&quot; , 19d 12' 58.26&quot;_x000a_null"/>
    <s v="-1"/>
    <s v="-1"/>
    <s v="763"/>
    <s v="-1"/>
    <s v="2023-10-22"/>
    <s v="-1"/>
    <s v="-1"/>
    <s v="SAFFOLA MASALA OATS - VEGGIE TWIST TEST (LK2)"/>
    <s v="2023-10-29"/>
    <s v="16:29:5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20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UNSKILLED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ate"/>
    <s v="Accept"/>
    <s v="csec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584"/>
    <n v="-1"/>
    <d v="2023-10-18T13:13:48"/>
    <s v="2234891023"/>
    <s v="Android_Subject"/>
    <m/>
    <s v="4.04:08:19"/>
    <d v="2023-10-18T13:36:41"/>
    <m/>
    <d v="2023-10-19T17:34:09"/>
    <m/>
    <m/>
    <b v="1"/>
    <n v="306"/>
    <b v="0"/>
    <m/>
    <s v="19.125393333"/>
    <s v="72.850811667"/>
    <s v="Approved"/>
    <n v="5.5"/>
    <m/>
    <m/>
    <m/>
    <d v="2023-10-18T13:13:48"/>
    <d v="2023-10-18T13:36:39"/>
    <s v="Sarvesh Mishra"/>
    <n v="-1"/>
    <s v="-1"/>
    <s v="-1"/>
    <s v="LIVE"/>
    <s v="For Placement"/>
    <s v=""/>
    <s v="211111115"/>
    <s v="varsha goradia"/>
    <s v="-1"/>
    <s v="-1"/>
    <s v="1018"/>
    <s v="1313"/>
    <s v=""/>
    <s v="211111115-1018-1313"/>
    <s v="1"/>
    <s v="1"/>
    <s v="0"/>
    <s v="-1"/>
    <s v="-1"/>
    <s v="72.85079166666667"/>
    <s v="19.12541"/>
    <s v="72d 51' 2.85&quot; , 19d 7' 31.476&quot;_x000a_null"/>
    <s v="96"/>
    <s v="-1"/>
    <s v="-1"/>
    <s v="0"/>
    <s v="100%"/>
    <s v="-1"/>
    <s v="CNST3"/>
    <s v="CS10"/>
    <s v="-1"/>
    <s v="-1"/>
    <s v="-1"/>
    <s v="-1"/>
    <s v="-1"/>
    <s v="2023-10-18T13:14:02+05:30"/>
    <s v="-1"/>
    <s v="2023-10-18T13:14:02+05:30"/>
    <s v="SPEAK TO WOMEN WHO ARE 25 - 45 YEARS OF AGE"/>
    <s v="-1"/>
    <s v="-1"/>
    <s v="-1"/>
    <s v="-1"/>
    <s v="-1"/>
    <s v="-1"/>
    <s v="-1"/>
    <s v="2023-10-18"/>
    <s v="13:14:06"/>
    <s v="-1"/>
    <s v="8"/>
    <s v="2023-10-18T13:14:07+05:30"/>
    <s v="-1"/>
    <s v="8"/>
    <s v="-1"/>
    <s v="anita kadam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20:17+05:30"/>
    <s v="-1"/>
    <s v="375"/>
    <s v="2023-10-18T13:20:17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0"/>
    <s v="0"/>
    <s v="Maggi Hot Heads Noodles"/>
    <s v="0"/>
    <s v="0"/>
    <s v="Sunfeast Yippee Noodles"/>
    <s v="0"/>
    <s v="0"/>
    <s v="0"/>
    <s v="0"/>
    <s v="0"/>
    <s v="0"/>
    <s v="0"/>
    <s v="0"/>
    <s v="0"/>
    <s v="0"/>
    <s v="0"/>
    <s v="0"/>
    <s v="0"/>
    <s v="Maggi Hot Heads Noodles"/>
    <s v="0"/>
    <s v="0"/>
    <s v="Sunfeast Yippee Noodles"/>
    <s v="0"/>
    <s v="0"/>
    <s v="0"/>
    <s v="0"/>
    <s v="0"/>
    <s v="0"/>
    <s v="0"/>
    <s v="Sunfeast Yippee Noodles"/>
    <s v="2023-10-18T13:23:54+05:30"/>
    <s v="-1"/>
    <s v="21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24:03+05:30"/>
    <s v="2023-10-18T13:24:03+05:30"/>
    <s v="-1"/>
    <s v="596"/>
    <s v="-1"/>
    <s v="2023-10-18T13:24:03+05:30"/>
    <s v="2023-10-18T13:24:03+05:30"/>
    <s v="2023-10-18T13:24:03+05:30"/>
    <s v="-1"/>
    <s v="1697615643"/>
    <s v="2023-10-18T13:24:03+05:30"/>
    <s v="WILLING TO PARTICIPATE"/>
    <s v="-1"/>
    <s v=""/>
    <s v="-1"/>
    <s v="SAFFOLA MASALA OATS - VEGGIE TWIST CURRENT (BJ6)"/>
    <s v="vaishali sadan room no 1"/>
    <s v="ambewadi nagardas road"/>
    <s v="Andheri east"/>
    <s v="400069"/>
    <s v="vaishali sadan room no 1"/>
    <s v="ambewadi nagardas road"/>
    <s v="Andheri east"/>
    <s v="400069"/>
    <s v="8652609494"/>
    <s v="-1"/>
    <s v="8652609494"/>
    <s v="-1"/>
    <s v="SSC/ HSC"/>
    <s v="-1"/>
    <s v="HOUSEWIFE"/>
    <s v=""/>
    <s v="3"/>
    <s v="0"/>
    <s v="1"/>
    <s v="0"/>
    <s v="0"/>
    <s v="0"/>
    <s v="1"/>
    <s v="1"/>
    <s v="0"/>
    <s v="0"/>
    <s v="-1"/>
    <s v="-1"/>
    <s v="YES"/>
    <s v="2023-10-18T13:29:57+05:30"/>
    <s v="-1"/>
    <s v="1697615997"/>
    <s v="-1"/>
    <s v="-1"/>
    <s v="-1"/>
    <s v="Screener Section 1"/>
    <s v="Screener Section 2"/>
    <s v="0"/>
    <s v="0"/>
    <s v="Main Section 3"/>
    <s v="0"/>
    <s v="Main Section 5"/>
    <s v="2023-10-18T13:29:57+05:30"/>
    <s v="2023-10-18T13:29:57+05:30"/>
    <s v="-1"/>
    <s v="272"/>
    <s v="-1"/>
    <s v="72.85081166666667"/>
    <s v="19.12539333333333"/>
    <s v="72d 51' 2.922&quot; , 19d 7' 31.416&quot;_x000a_null"/>
    <s v="-1"/>
    <s v="-1"/>
    <s v="868"/>
    <s v="-1"/>
    <s v="2023-10-22"/>
    <s v="-1"/>
    <s v="-1"/>
    <s v="SAFFOLA MASALA OATS - VEGGIE TWIST CURRENT (BJ6)"/>
    <s v="2023-10-29"/>
    <s v="17:22:0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944"/>
    <n v="-1"/>
    <d v="2023-10-18T13:25:16"/>
    <s v="2234891034"/>
    <s v="Android_Subject"/>
    <m/>
    <s v="1.07:51:06"/>
    <d v="2023-10-18T13:44:35"/>
    <m/>
    <d v="2023-10-18T20:02:16"/>
    <m/>
    <m/>
    <b v="1"/>
    <n v="306"/>
    <b v="0"/>
    <m/>
    <s v="26.842686667"/>
    <s v="80.923118333"/>
    <s v="Approved"/>
    <n v="5.5"/>
    <m/>
    <m/>
    <m/>
    <d v="2023-10-18T13:25:16"/>
    <d v="2023-10-18T13:44:31"/>
    <s v="Anshu Srivastava"/>
    <n v="-1"/>
    <s v="-1"/>
    <s v="-1"/>
    <s v="LIVE"/>
    <s v="For Placement"/>
    <s v=""/>
    <s v="311111111"/>
    <s v="Afreen"/>
    <s v="-1"/>
    <s v="-1"/>
    <s v="1018"/>
    <s v="1325"/>
    <s v=""/>
    <s v="311111111-1018-1325"/>
    <s v="1"/>
    <s v="1"/>
    <s v="0"/>
    <s v="-1"/>
    <s v="-1"/>
    <s v="80.923085"/>
    <s v="26.842893333333336"/>
    <s v="80d 55' 23.106&quot; , 26d 50' 34.416&quot;_x000a_null"/>
    <s v="96"/>
    <s v="-1"/>
    <s v="-1"/>
    <s v="0"/>
    <s v="100%"/>
    <s v="-1"/>
    <s v="CNST3"/>
    <s v="CS10"/>
    <s v="-1"/>
    <s v="-1"/>
    <s v="-1"/>
    <s v="-1"/>
    <s v="-1"/>
    <s v="2023-10-18T13:25:25+05:30"/>
    <s v="-1"/>
    <s v="2023-10-18T13:25:25+05:30"/>
    <s v="SPEAK TO WOMEN WHO ARE 25 - 45 YEARS OF AGE"/>
    <s v="-1"/>
    <s v="-1"/>
    <s v="-1"/>
    <s v="-1"/>
    <s v="-1"/>
    <s v="-1"/>
    <s v="-1"/>
    <s v="2023-10-18"/>
    <s v="13:25:27"/>
    <s v="-1"/>
    <s v="8"/>
    <s v="2023-10-18T13:25:28+05:30"/>
    <s v="-1"/>
    <s v="8"/>
    <s v="-1"/>
    <s v="Komal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PROFESSIONAL"/>
    <s v="SUPERVISORY LEVE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3:31:37+05:30"/>
    <s v="-1"/>
    <s v="372"/>
    <s v="2023-10-18T13:31:37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Instant Noodles/ Cup Noodles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35:03+05:30"/>
    <s v="-1"/>
    <s v="20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3:35:58+05:30"/>
    <s v="2023-10-18T13:37:21+05:30"/>
    <s v="-1"/>
    <s v="634"/>
    <s v="-1"/>
    <s v="2023-10-18T13:35:58+05:30"/>
    <s v="2023-10-18T13:37:21+05:30"/>
    <s v="2023-10-18T13:37:21+05:30"/>
    <s v="-1"/>
    <s v="1697616441"/>
    <s v="2023-10-18T13:37:21+05:30"/>
    <s v="WILLING TO PARTICIPATE"/>
    <s v="-1"/>
    <s v=""/>
    <s v="-1"/>
    <s v="SAFFOLA MASALA OATS - VEGGIE TWIST TEST (LK2)"/>
    <s v="137/25"/>
    <s v="Khurshed  Bagh Gate Wali Gal Ganesh Ganj"/>
    <s v="Ganesh Ganj"/>
    <s v="226018"/>
    <s v="137/25"/>
    <s v="Khurshed  Bagh Gate Wali Gal Ganesh Ganj"/>
    <s v="Ganesh Ganj"/>
    <s v="226018"/>
    <s v="8318251435"/>
    <s v="-1"/>
    <s v="8318251435"/>
    <s v="-1"/>
    <s v="GRADUATE/ POST GRADUATE: PROFESSIONAL"/>
    <s v="-1"/>
    <s v="HOUSEWIFE"/>
    <s v=""/>
    <s v="6"/>
    <s v="0"/>
    <s v="1"/>
    <s v="1"/>
    <s v="1"/>
    <s v="1"/>
    <s v="1"/>
    <s v="1"/>
    <s v="0"/>
    <s v="0"/>
    <s v="-1"/>
    <s v="-1"/>
    <s v="YES"/>
    <s v="2023-10-18T13:44:29+05:30"/>
    <s v="-1"/>
    <s v="1697616869"/>
    <s v="-1"/>
    <s v="-1"/>
    <s v="-1"/>
    <s v="Screener Section 1"/>
    <s v="Screener Section 2"/>
    <s v="0"/>
    <s v="0"/>
    <s v="Main Section 3"/>
    <s v="0"/>
    <s v="Main Section 5"/>
    <s v="2023-10-18T13:44:29+05:30"/>
    <s v="2023-10-18T13:44:29+05:30"/>
    <s v="-1"/>
    <s v="499"/>
    <s v="-1"/>
    <s v="80.92311833333333"/>
    <s v="26.84268666666667"/>
    <s v="80d 55' 23.226&quot; , 26d 50' 33.672&quot;_x000a_null"/>
    <s v="-1"/>
    <s v="-1"/>
    <s v="1133"/>
    <s v="-1"/>
    <s v="2023-10-19"/>
    <s v="-1"/>
    <s v="-1"/>
    <s v="SAFFOLA MASALA OATS - VEGGIE TWIST TEST (LK2)"/>
    <s v="2023-10-26"/>
    <s v="09:16:2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046"/>
    <n v="-1"/>
    <d v="2023-10-18T13:33:35"/>
    <s v="2234891034"/>
    <s v="Android_Subject"/>
    <m/>
    <s v="2.01:16:31"/>
    <d v="2023-10-18T13:46:57"/>
    <m/>
    <d v="2023-10-18T20:17:10"/>
    <m/>
    <m/>
    <b v="1"/>
    <n v="306"/>
    <b v="0"/>
    <m/>
    <s v="26.910763333"/>
    <s v="80.935858333"/>
    <s v="Approved"/>
    <n v="5.5"/>
    <m/>
    <m/>
    <m/>
    <d v="2023-10-18T13:33:35"/>
    <d v="2023-10-18T13:46:50"/>
    <s v="Anshu Srivastava"/>
    <n v="-1"/>
    <s v="-1"/>
    <s v="-1"/>
    <s v="LIVE"/>
    <s v="For QC"/>
    <s v=""/>
    <s v="311111113"/>
    <s v="Shalini Shrivastav"/>
    <s v="-1"/>
    <s v="-1"/>
    <s v="1018"/>
    <s v="1333"/>
    <s v=""/>
    <s v="311111113-1018-1333"/>
    <s v="1"/>
    <s v="1"/>
    <s v="0"/>
    <s v="-1"/>
    <s v="-1"/>
    <s v="80.93596666666667"/>
    <s v="26.910773333333335"/>
    <s v="80d 56' 9.48&quot; , 26d 54' 38.784&quot;_x000a_null"/>
    <s v="96"/>
    <s v="-1"/>
    <s v="-1"/>
    <s v="0"/>
    <s v="100%"/>
    <s v="-1"/>
    <s v="CNST3"/>
    <s v="CS10"/>
    <s v="-1"/>
    <s v="-1"/>
    <s v="-1"/>
    <s v="-1"/>
    <s v="-1"/>
    <s v="2023-10-18T13:34:08+05:30"/>
    <s v="-1"/>
    <s v="2023-10-18T13:34:08+05:30"/>
    <s v="SPEAK TO WOMEN WHO ARE 25 - 45 YEARS OF AGE"/>
    <s v="-1"/>
    <s v="-1"/>
    <s v="-1"/>
    <s v="-1"/>
    <s v="-1"/>
    <s v="-1"/>
    <s v="-1"/>
    <s v="2023-10-18"/>
    <s v="13:34:13"/>
    <s v="-1"/>
    <s v="8"/>
    <s v="2023-10-18T13:34:16+05:30"/>
    <s v="-1"/>
    <s v="8"/>
    <s v="-1"/>
    <s v="Niresh panday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38:08+05:30"/>
    <s v="-1"/>
    <s v="240"/>
    <s v="2023-10-18T13:38:08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41:41+05:30"/>
    <s v="-1"/>
    <s v="21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41:58+05:30"/>
    <s v="2023-10-18T13:41:58+05:30"/>
    <s v="-1"/>
    <s v="471"/>
    <s v="-1"/>
    <s v="2023-10-18T13:41:58+05:30"/>
    <s v="2023-10-18T13:41:58+05:30"/>
    <s v="2023-10-18T13:41:58+05:30"/>
    <s v="-1"/>
    <s v="1697616718"/>
    <s v="2023-10-18T13:41:58+05:30"/>
    <s v="WILLING TO PARTICIPATE"/>
    <s v="-1"/>
    <s v=""/>
    <s v="-1"/>
    <s v="SAFFOLA MASALA OATS - CLASSIC MASALA TEST (NP9)"/>
    <s v="Barat nagar Madiyao "/>
    <s v="Barat Nagar "/>
    <s v="Barat Nagar"/>
    <s v="226021"/>
    <s v="Barat nagar Madiyao"/>
    <s v="Barat Nagar"/>
    <s v="Barat Nagar"/>
    <s v="226021"/>
    <s v="9454619810"/>
    <s v="-1"/>
    <s v="9454619810"/>
    <s v="-1"/>
    <s v="GRADUATE/ POST GRADUATE: GENERAL"/>
    <s v="-1"/>
    <s v="HOUSEWIFE"/>
    <s v=""/>
    <s v="9 or More"/>
    <s v="1"/>
    <s v="2"/>
    <s v="1"/>
    <s v="0"/>
    <s v="2"/>
    <s v="1"/>
    <s v="1"/>
    <s v="1"/>
    <s v="0"/>
    <s v="0"/>
    <s v="1"/>
    <s v="YES"/>
    <s v="2023-10-18T13:46:30+05:30"/>
    <s v="-1"/>
    <s v="1697616990"/>
    <s v="-1"/>
    <s v="-1"/>
    <s v="-1"/>
    <s v="Screener Section 1"/>
    <s v="Screener Section 2"/>
    <s v="0"/>
    <s v="0"/>
    <s v="Main Section 3"/>
    <s v="0"/>
    <s v="Main Section 5"/>
    <s v="2023-10-18T13:46:30+05:30"/>
    <s v="2023-10-18T13:46:30+05:30"/>
    <s v="-1"/>
    <s v="271"/>
    <s v="-1"/>
    <s v="80.93585833333333"/>
    <s v="26.91076333333333"/>
    <s v="80d 56' 9.09&quot; , 26d 54' 38.748&quot;_x000a_null"/>
    <s v="-1"/>
    <s v="-1"/>
    <s v="742"/>
    <s v="-1"/>
    <s v="2023-10-19"/>
    <s v="-1"/>
    <s v="-1"/>
    <s v="SAFFOLA MASALA OATS - CLASSIC MASALA TEST (NP9)"/>
    <s v="2023-10-26"/>
    <s v="09:16:4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127"/>
    <n v="-1"/>
    <d v="2023-10-18T13:34:44"/>
    <s v="2234891034"/>
    <s v="Android_Subject"/>
    <m/>
    <s v="2.01:16:31"/>
    <d v="2023-10-18T13:48:36"/>
    <m/>
    <d v="2023-10-18T20:12:37"/>
    <m/>
    <m/>
    <b v="1"/>
    <n v="306"/>
    <b v="0"/>
    <m/>
    <s v="26.86872"/>
    <s v="80.955675"/>
    <s v="Approved"/>
    <n v="5.5"/>
    <m/>
    <m/>
    <m/>
    <d v="2023-10-18T13:34:44"/>
    <d v="2023-10-18T13:48:30"/>
    <s v="Anshu Srivastava"/>
    <n v="-1"/>
    <s v="-1"/>
    <s v="-1"/>
    <s v="LIVE"/>
    <s v="For QC"/>
    <s v=""/>
    <s v="311111116"/>
    <s v="Manu Shrivastava "/>
    <s v="-1"/>
    <s v="-1"/>
    <s v="1018"/>
    <s v="1334"/>
    <s v=""/>
    <s v="311111116-1018-1334"/>
    <s v="1"/>
    <s v="1"/>
    <s v="0"/>
    <s v="-1"/>
    <s v="-1"/>
    <s v="80.95568833333333"/>
    <s v="26.868813333333332"/>
    <s v="80d 57' 20.478&quot; , 26d 52' 7.728&quot;_x000a_null"/>
    <s v="96"/>
    <s v="-1"/>
    <s v="-1"/>
    <s v="0"/>
    <s v="100%"/>
    <s v="-1"/>
    <s v="CNST3"/>
    <s v="CS10"/>
    <s v="-1"/>
    <s v="-1"/>
    <s v="-1"/>
    <s v="-1"/>
    <s v="-1"/>
    <s v="2023-10-18T13:35:03+05:30"/>
    <s v="-1"/>
    <s v="2023-10-18T13:35:03+05:30"/>
    <s v="SPEAK TO WOMEN WHO ARE 25 - 45 YEARS OF AGE"/>
    <s v="-1"/>
    <s v="-1"/>
    <s v="-1"/>
    <s v="-1"/>
    <s v="-1"/>
    <s v="-1"/>
    <s v="-1"/>
    <s v="2023-10-18"/>
    <s v="13:35:05"/>
    <s v="-1"/>
    <s v="8"/>
    <s v="2023-10-18T13:35:09+05:30"/>
    <s v="-1"/>
    <s v="8"/>
    <s v="-1"/>
    <s v="Deep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3:37:34+05:30"/>
    <s v="-1"/>
    <s v="151"/>
    <s v="2023-10-18T13:37:3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44:16+05:30"/>
    <s v="-1"/>
    <s v="4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3:44:29+05:30"/>
    <s v="2023-10-18T13:44:33+05:30"/>
    <s v="-1"/>
    <s v="563"/>
    <s v="-1"/>
    <s v="2023-10-18T13:44:29+05:30"/>
    <s v="2023-10-18T13:44:33+05:30"/>
    <s v="2023-10-18T13:44:33+05:30"/>
    <s v="-1"/>
    <s v="1697616873"/>
    <s v="2023-10-18T13:44:33+05:30"/>
    <s v="WILLING TO PARTICIPATE"/>
    <s v="-1"/>
    <s v=""/>
    <s v="-1"/>
    <s v="SAFFOLA MASALA OATS - CLASSIC MASALA CURRENT (AF3)"/>
    <s v="House no 24"/>
    <s v="Gali no 5"/>
    <s v="Sadar"/>
    <s v="226002"/>
    <s v="House no 24"/>
    <s v="Gali no 5"/>
    <s v="Sadar"/>
    <s v="226002"/>
    <s v="8787083384"/>
    <s v="-1"/>
    <s v="8787083384"/>
    <s v="-1"/>
    <s v="SCHOOL-5 TO 9 YEARS"/>
    <s v="-1"/>
    <s v="HOUSEWIFE"/>
    <s v=""/>
    <s v="4"/>
    <s v="0"/>
    <s v="0"/>
    <s v="2"/>
    <s v="0"/>
    <s v="0"/>
    <s v="1"/>
    <s v="1"/>
    <s v="0"/>
    <s v="0"/>
    <s v="-1"/>
    <s v="-1"/>
    <s v="YES"/>
    <s v="2023-10-18T13:48:28+05:30"/>
    <s v="-1"/>
    <s v="1697617108"/>
    <s v="-1"/>
    <s v="-1"/>
    <s v="-1"/>
    <s v="Screener Section 1"/>
    <s v="Screener Section 2"/>
    <s v="0"/>
    <s v="0"/>
    <s v="Main Section 3"/>
    <s v="0"/>
    <s v="Main Section 5"/>
    <s v="2023-10-18T13:48:28+05:30"/>
    <s v="2023-10-18T13:48:28+05:30"/>
    <s v="-1"/>
    <s v="239"/>
    <s v="-1"/>
    <s v="80.955675"/>
    <s v="26.86872"/>
    <s v="80d 57' 20.43&quot; , 26d 52' 7.392&quot;_x000a_null"/>
    <s v="-1"/>
    <s v="-1"/>
    <s v="802"/>
    <s v="-1"/>
    <s v="2023-10-19"/>
    <s v="-1"/>
    <s v="-1"/>
    <s v="SAFFOLA MASALA OATS - CLASSIC MASALA CURRENT (AF3)"/>
    <s v="2023-10-26"/>
    <s v="09:16:5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366"/>
    <n v="-1"/>
    <d v="2023-10-18T13:36:22"/>
    <s v="2234891059"/>
    <s v="Android_Subject"/>
    <m/>
    <s v="4.10:43:27"/>
    <d v="2023-10-18T13:53:11"/>
    <m/>
    <d v="2023-10-18T20:03:05"/>
    <m/>
    <m/>
    <b v="1"/>
    <n v="306"/>
    <b v="0"/>
    <m/>
    <s v="22.583315"/>
    <s v="88.392306667"/>
    <s v="Approved"/>
    <n v="5.5"/>
    <m/>
    <m/>
    <m/>
    <d v="2023-10-18T13:36:22"/>
    <d v="2023-10-18T13:53:07"/>
    <s v="Samit Ghosh"/>
    <n v="-1"/>
    <s v="-1"/>
    <s v="-1"/>
    <s v="LIVE"/>
    <s v="For QC"/>
    <s v=""/>
    <s v="411111115"/>
    <s v="Swapna Paul"/>
    <s v="-1"/>
    <s v="-1"/>
    <s v="1018"/>
    <s v="1336"/>
    <s v=""/>
    <s v="411111115-1018-1336"/>
    <s v="1"/>
    <s v="1"/>
    <s v="0"/>
    <s v="-1"/>
    <s v="-1"/>
    <s v="88.39237"/>
    <s v="22.58347666666667"/>
    <s v="88d 23' 32.532&quot; , 22d 35' 0.516&quot;_x000a_null"/>
    <s v="96"/>
    <s v="-1"/>
    <s v="-1"/>
    <s v="0"/>
    <s v="100%"/>
    <s v="-1"/>
    <s v="CNST1"/>
    <s v="CS9C"/>
    <s v="-1"/>
    <s v="-1"/>
    <s v="-1"/>
    <s v="-1"/>
    <s v="-1"/>
    <s v="2023-10-18T13:36:40+05:30"/>
    <s v="-1"/>
    <s v="2023-10-18T13:36:40+05:30"/>
    <s v="SPEAK TO WOMEN WHO ARE 25 - 45 YEARS OF AGE"/>
    <s v="-1"/>
    <s v="-1"/>
    <s v="-1"/>
    <s v="-1"/>
    <s v="-1"/>
    <s v="-1"/>
    <s v="-1"/>
    <s v="2023-10-18"/>
    <s v="13:37:03"/>
    <s v="-1"/>
    <s v="8"/>
    <s v="2023-10-18T13:37:16+05:30"/>
    <s v="-1"/>
    <s v="8"/>
    <s v="-1"/>
    <s v="Manika Kundu"/>
    <x v="1"/>
    <x v="2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43:31+05:30"/>
    <s v="-1"/>
    <s v="411"/>
    <s v="2023-10-18T13:43:31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47:05+05:30"/>
    <s v="-1"/>
    <s v="21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47:15+05:30"/>
    <s v="2023-10-18T13:47:15+05:30"/>
    <s v="-1"/>
    <s v="636"/>
    <s v="-1"/>
    <s v="2023-10-18T13:47:15+05:30"/>
    <s v="2023-10-18T13:47:15+05:30"/>
    <s v="2023-10-18T13:47:15+05:30"/>
    <s v="-1"/>
    <s v="1697617035"/>
    <s v="2023-10-18T13:47:15+05:30"/>
    <s v="WILLING TO PARTICIPATE"/>
    <s v="-1"/>
    <s v=""/>
    <s v="-1"/>
    <s v="SAFFOLA MASALA OATS - VEGGIE TWIST CURRENT (BJ6)"/>
    <s v="8/8"/>
    <s v="17 Bagmari Road"/>
    <s v="Kankurgachhi"/>
    <s v="700054"/>
    <s v="8/8"/>
    <s v="17 Bagmari Road"/>
    <s v="Kankurgachhi"/>
    <s v="700054"/>
    <s v="8337063439"/>
    <s v="-1"/>
    <s v="8337063439"/>
    <s v="-1"/>
    <s v="SSC/ HSC"/>
    <s v="-1"/>
    <s v="EMPLOYED"/>
    <s v="Working part time"/>
    <s v="3"/>
    <s v="0"/>
    <s v="0"/>
    <s v="1"/>
    <s v="0"/>
    <s v="0"/>
    <s v="1"/>
    <s v="1"/>
    <s v="0"/>
    <s v="0"/>
    <s v="-1"/>
    <s v="-1"/>
    <s v="YES"/>
    <s v="2023-10-18T13:51:06+05:30"/>
    <s v="-1"/>
    <s v="1697617266"/>
    <s v="-1"/>
    <s v="-1"/>
    <s v="-1"/>
    <s v="Screener Section 1"/>
    <s v="Screener Section 2"/>
    <s v="0"/>
    <s v="0"/>
    <s v="Main Section 3"/>
    <s v="0"/>
    <s v="Main Section 5"/>
    <s v="2023-10-18T13:51:06+05:30"/>
    <s v="2023-10-18T13:51:06+05:30"/>
    <s v="-1"/>
    <s v="230"/>
    <s v="-1"/>
    <s v="88.39230666666666"/>
    <s v="22.583315000000002"/>
    <s v="88d 23' 32.304&quot; , 22d 34' 59.934&quot;_x000a_null"/>
    <s v="-1"/>
    <s v="-1"/>
    <s v="866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PETTY TRAD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657"/>
    <n v="-1"/>
    <d v="2023-10-18T13:38:14"/>
    <s v="2234891023"/>
    <s v="Android_Subject"/>
    <m/>
    <s v="4.03:44:50"/>
    <d v="2023-10-18T13:59:37"/>
    <m/>
    <d v="2023-10-19T17:34:09"/>
    <m/>
    <m/>
    <b v="1"/>
    <n v="306"/>
    <b v="0"/>
    <m/>
    <m/>
    <m/>
    <s v="Approved"/>
    <n v="5.5"/>
    <m/>
    <m/>
    <m/>
    <d v="2023-10-18T13:38:14"/>
    <d v="2023-10-18T13:59:35"/>
    <s v="Sarvesh Mishra"/>
    <n v="-1"/>
    <s v="-1"/>
    <s v="-1"/>
    <s v="LIVE"/>
    <s v="For Placement"/>
    <s v=""/>
    <s v="211111115"/>
    <s v="varsha goradia"/>
    <s v="-1"/>
    <s v="-1"/>
    <s v="1018"/>
    <s v="1338"/>
    <s v=""/>
    <s v="211111115-1018-1338"/>
    <s v="1"/>
    <s v="1"/>
    <s v="0"/>
    <s v="-1"/>
    <s v="-1"/>
    <s v="72.85079166666667"/>
    <s v="19.125273333333332"/>
    <s v="72d 51' 2.85&quot; , 19d 7' 30.984&quot;_x000a_null"/>
    <s v="96"/>
    <s v="-1"/>
    <s v="-1"/>
    <s v="0"/>
    <s v="100%"/>
    <s v="-1"/>
    <s v="CNST3"/>
    <s v="CS10"/>
    <s v="-1"/>
    <s v="-1"/>
    <s v="-1"/>
    <s v="-1"/>
    <s v="-1"/>
    <s v="2023-10-18T13:38:50+05:30"/>
    <s v="-1"/>
    <s v="2023-10-18T13:38:50+05:30"/>
    <s v="SPEAK TO WOMEN WHO ARE 25 - 45 YEARS OF AGE"/>
    <s v="-1"/>
    <s v="-1"/>
    <s v="-1"/>
    <s v="-1"/>
    <s v="-1"/>
    <s v="-1"/>
    <s v="-1"/>
    <s v="2023-10-18"/>
    <s v="13:38:57"/>
    <s v="-1"/>
    <s v="8"/>
    <s v="2023-10-18T13:38:59+05:30"/>
    <s v="-1"/>
    <s v="8"/>
    <s v="-1"/>
    <s v="Anita purohit"/>
    <x v="3"/>
    <x v="1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46:12+05:30"/>
    <s v="-1"/>
    <s v="442"/>
    <s v="2023-10-18T13:46:1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49:30+05:30"/>
    <s v="-1"/>
    <s v="1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49:49+05:30"/>
    <s v="2023-10-18T13:49:49+05:30"/>
    <s v="-1"/>
    <s v="659"/>
    <s v="-1"/>
    <s v="2023-10-18T13:49:49+05:30"/>
    <s v="2023-10-18T13:49:49+05:30"/>
    <s v="2023-10-18T13:49:49+05:30"/>
    <s v="-1"/>
    <s v="1697617189"/>
    <s v="2023-10-18T13:49:49+05:30"/>
    <s v="WILLING TO PARTICIPATE"/>
    <s v="-1"/>
    <s v=""/>
    <s v="-1"/>
    <s v="SAFFOLA MASALA OATS - CLASSIC MASALA TEST (NP9)"/>
    <s v="vaishali sadan room no 14"/>
    <s v="Ambewadi east andheri east"/>
    <s v="Andheri east"/>
    <s v="400069"/>
    <s v="vaishali sadan room no 14"/>
    <s v="Ambewadi east andheri east"/>
    <s v="Andheri east"/>
    <s v="400069"/>
    <s v="7738203443"/>
    <s v="-1"/>
    <s v="7738203443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8T13:58:00+05:30"/>
    <s v="-1"/>
    <s v="1697617680"/>
    <s v="-1"/>
    <s v="-1"/>
    <s v="-1"/>
    <s v="Screener Section 1"/>
    <s v="Screener Section 2"/>
    <s v="0"/>
    <s v="0"/>
    <s v="Main Section 3"/>
    <s v="0"/>
    <s v="Main Section 5"/>
    <s v="2023-10-18T13:56:13+05:30"/>
    <s v="2023-10-18T13:58:00+05:30"/>
    <s v="-1"/>
    <s v="293"/>
    <s v="-1"/>
    <s v="NaN"/>
    <s v="NaN"/>
    <s v="-1"/>
    <s v="-1"/>
    <s v="-1"/>
    <s v="952"/>
    <s v="-1"/>
    <s v="2023-10-22"/>
    <s v="-1"/>
    <s v="-1"/>
    <s v="SAFFOLA MASALA OATS - CLASSIC MASALA TEST (NP9)"/>
    <s v="2023-10-29"/>
    <s v="17:23:0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809"/>
    <n v="-1"/>
    <d v="2023-10-18T13:51:18"/>
    <s v="2234891023"/>
    <s v="Android_Subject"/>
    <m/>
    <s v="5.01:08:02"/>
    <d v="2023-10-18T14:03:31"/>
    <m/>
    <d v="2023-10-19T17:34:09"/>
    <m/>
    <m/>
    <b v="1"/>
    <n v="306"/>
    <b v="0"/>
    <m/>
    <m/>
    <m/>
    <s v="Approved"/>
    <n v="5.5"/>
    <m/>
    <m/>
    <m/>
    <d v="2023-10-18T13:51:18"/>
    <d v="2023-10-18T14:03:28"/>
    <s v="Sarvesh Mishra"/>
    <n v="-1"/>
    <s v="-1"/>
    <s v="-1"/>
    <s v="LIVE"/>
    <s v="For QC"/>
    <s v=""/>
    <s v="211111124"/>
    <s v="Bina"/>
    <s v="-1"/>
    <s v="-1"/>
    <s v="1018"/>
    <s v="1351"/>
    <s v=""/>
    <s v="211111124-1018-135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3:51:35+05:30"/>
    <s v="-1"/>
    <s v="2023-10-18T13:51:35+05:30"/>
    <s v="SPEAK TO WOMEN WHO ARE 25 - 45 YEARS OF AGE"/>
    <s v="-1"/>
    <s v="-1"/>
    <s v="-1"/>
    <s v="-1"/>
    <s v="-1"/>
    <s v="-1"/>
    <s v="-1"/>
    <s v="2023-10-18"/>
    <s v="13:51:38"/>
    <s v="-1"/>
    <s v="8"/>
    <s v="2023-10-18T13:51:40+05:30"/>
    <s v="-1"/>
    <s v="8"/>
    <s v="-1"/>
    <s v="Sneha Dandkar"/>
    <x v="3"/>
    <x v="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8T13:56:30+05:30"/>
    <s v="-1"/>
    <s v="295"/>
    <s v="2023-10-18T13:56:3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59:10+05:30"/>
    <s v="-1"/>
    <s v="16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59:18+05:30"/>
    <s v="2023-10-18T13:59:18+05:30"/>
    <s v="-1"/>
    <s v="451"/>
    <s v="-1"/>
    <s v="2023-10-18T13:59:18+05:30"/>
    <s v="2023-10-18T13:59:18+05:30"/>
    <s v="2023-10-18T13:59:18+05:30"/>
    <s v="-1"/>
    <s v="1697617758"/>
    <s v="2023-10-18T13:59:18+05:30"/>
    <s v="WILLING TO PARTICIPATE"/>
    <s v="-1"/>
    <s v=""/>
    <s v="-1"/>
    <s v="SAFFOLA MASALA OATS - CLASSIC MASALA TEST (NP9)"/>
    <s v="541/B35,Angaki Society "/>
    <s v="Charkop Sec-5"/>
    <s v="Kandivali West "/>
    <s v="400067"/>
    <s v="541/B35,Angaki Society"/>
    <s v="Charkop Sec-5"/>
    <s v="Kandivali West"/>
    <s v="400067"/>
    <s v="9867407518"/>
    <s v="-1"/>
    <s v="9867407518"/>
    <s v="-1"/>
    <s v="GRADUATE/ POST GRADUATE: GENERAL"/>
    <s v="-1"/>
    <s v="HOUSEWIFE"/>
    <s v=""/>
    <s v="3"/>
    <s v="0"/>
    <s v="0"/>
    <s v="0"/>
    <s v="1"/>
    <s v="1"/>
    <s v="0"/>
    <s v="1"/>
    <s v="0"/>
    <s v="0"/>
    <s v="-1"/>
    <s v="-1"/>
    <s v="YES"/>
    <s v="2023-10-18T14:03:26+05:30"/>
    <s v="-1"/>
    <s v="1697618006"/>
    <s v="-1"/>
    <s v="-1"/>
    <s v="-1"/>
    <s v="Screener Section 1"/>
    <s v="Screener Section 2"/>
    <s v="0"/>
    <s v="0"/>
    <s v="Main Section 3"/>
    <s v="0"/>
    <s v="Main Section 5"/>
    <s v="2023-10-18T14:03:26+05:30"/>
    <s v="2023-10-18T14:03:26+05:30"/>
    <s v="-1"/>
    <s v="248"/>
    <s v="-1"/>
    <s v="NaN"/>
    <s v="NaN"/>
    <s v="-1"/>
    <s v="-1"/>
    <s v="-1"/>
    <s v="699"/>
    <s v="-1"/>
    <s v="2023-10-22"/>
    <s v="-1"/>
    <s v="-1"/>
    <s v="SAFFOLA MASALA OATS - CLASSIC MASALA TEST (NP9)"/>
    <s v="2023-10-29"/>
    <s v="16:39:0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20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ec"/>
    <s v="Accept"/>
    <s v="cate"/>
    <s v="Accept"/>
    <s v="CDQ3"/>
    <s v="Accept"/>
    <s v="cfreq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096"/>
    <n v="-1"/>
    <d v="2023-10-18T13:57:35"/>
    <s v="2234891034"/>
    <s v="Android_Subject"/>
    <m/>
    <s v="2.00:54:41"/>
    <d v="2023-10-18T14:10:39"/>
    <m/>
    <d v="2023-10-18T20:12:37"/>
    <m/>
    <m/>
    <b v="1"/>
    <n v="306"/>
    <b v="0"/>
    <m/>
    <s v="26.868716667"/>
    <s v="80.955728333"/>
    <s v="Approved"/>
    <n v="5.5"/>
    <m/>
    <m/>
    <m/>
    <d v="2023-10-18T13:57:35"/>
    <d v="2023-10-18T14:10:36"/>
    <s v="Anshu Srivastava"/>
    <n v="-1"/>
    <s v="-1"/>
    <s v="-1"/>
    <s v="LIVE"/>
    <s v="For QC"/>
    <s v=""/>
    <s v="311111116"/>
    <s v="Manu Shrivastava "/>
    <s v="-1"/>
    <s v="-1"/>
    <s v="1018"/>
    <s v="1357"/>
    <s v=""/>
    <s v="311111116-1018-1357"/>
    <s v="1"/>
    <s v="1"/>
    <s v="0"/>
    <s v="-1"/>
    <s v="-1"/>
    <s v="80.95546833333333"/>
    <s v="26.868879999999997"/>
    <s v="80d 57' 19.686&quot; , 26d 52' 7.968&quot;_x000a_null"/>
    <s v="96"/>
    <s v="-1"/>
    <s v="-1"/>
    <s v="0"/>
    <s v="100%"/>
    <s v="-1"/>
    <s v="CNST3"/>
    <s v="CS10"/>
    <s v="-1"/>
    <s v="-1"/>
    <s v="-1"/>
    <s v="-1"/>
    <s v="-1"/>
    <s v="2023-10-18T13:57:57+05:30"/>
    <s v="-1"/>
    <s v="2023-10-18T13:57:57+05:30"/>
    <s v="SPEAK TO WOMEN WHO ARE 25 - 45 YEARS OF AGE"/>
    <s v="-1"/>
    <s v="-1"/>
    <s v="-1"/>
    <s v="-1"/>
    <s v="-1"/>
    <s v="-1"/>
    <s v="-1"/>
    <s v="2023-10-18"/>
    <s v="13:57:59"/>
    <s v="-1"/>
    <s v="8"/>
    <s v="2023-10-18T13:58:00+05:30"/>
    <s v="-1"/>
    <s v="8"/>
    <s v="-1"/>
    <s v="Kanchan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00:47+05:30"/>
    <s v="-1"/>
    <s v="170"/>
    <s v="2023-10-18T14:00:47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0"/>
    <s v="Maggi Oats Noodles"/>
    <s v="0"/>
    <s v="0"/>
    <s v="0"/>
    <s v="0"/>
    <s v="0"/>
    <s v="0"/>
    <s v="0"/>
    <s v="0"/>
    <s v="0"/>
    <s v="0"/>
    <s v="0"/>
    <s v="0"/>
    <s v="Maggi Oats Noodles"/>
    <s v="2023-10-18T14:05:23+05:30"/>
    <s v="-1"/>
    <s v="27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05:36+05:30"/>
    <s v="2023-10-18T14:05:36+05:30"/>
    <s v="-1"/>
    <s v="459"/>
    <s v="-1"/>
    <s v="2023-10-18T14:05:36+05:30"/>
    <s v="2023-10-18T14:05:36+05:30"/>
    <s v="2023-10-18T14:05:36+05:30"/>
    <s v="-1"/>
    <s v="1697618136"/>
    <s v="2023-10-18T14:05:36+05:30"/>
    <s v="WILLING TO PARTICIPATE"/>
    <s v="-1"/>
    <s v=""/>
    <s v="-1"/>
    <s v="SAFFOLA MASALA OATS - VEGGIE TWIST TEST (LK2)"/>
    <s v="00"/>
    <s v="00"/>
    <s v="Sadar"/>
    <s v="226002"/>
    <s v="00"/>
    <s v="00"/>
    <s v="Sadar"/>
    <s v="226002"/>
    <s v="9120756127"/>
    <s v="-1"/>
    <s v="9120756127"/>
    <s v="-1"/>
    <s v="SCHOOL-5 TO 9 YEARS"/>
    <s v="-1"/>
    <s v="HOUSEWIFE"/>
    <s v=""/>
    <s v="5"/>
    <s v="0"/>
    <s v="1"/>
    <s v="2"/>
    <s v="1"/>
    <s v="1"/>
    <s v="0"/>
    <s v="0"/>
    <s v="0"/>
    <s v="0"/>
    <s v="-1"/>
    <s v="-1"/>
    <s v="YES"/>
    <s v="2023-10-18T14:10:34+05:30"/>
    <s v="-1"/>
    <s v="1697618434"/>
    <s v="-1"/>
    <s v="-1"/>
    <s v="-1"/>
    <s v="Screener Section 1"/>
    <s v="Screener Section 2"/>
    <s v="0"/>
    <s v="0"/>
    <s v="Main Section 3"/>
    <s v="0"/>
    <s v="Main Section 5"/>
    <s v="2023-10-18T14:10:34+05:30"/>
    <s v="2023-10-18T14:10:34+05:30"/>
    <s v="-1"/>
    <s v="298"/>
    <s v="-1"/>
    <s v="80.95572833333334"/>
    <s v="26.868716666666668"/>
    <s v="80d 57' 20.622&quot; , 26d 52' 7.38&quot;_x000a_null"/>
    <s v="-1"/>
    <s v="-1"/>
    <s v="757"/>
    <s v="-1"/>
    <s v="2023-10-19"/>
    <s v="-1"/>
    <s v="-1"/>
    <s v="SAFFOLA MASALA OATS - VEGGIE TWIST TEST (LK2)"/>
    <s v="2023-10-26"/>
    <s v="09:17:0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315"/>
    <n v="-1"/>
    <d v="2023-10-18T14:00:04"/>
    <s v="2234891059"/>
    <s v="Android_Subject"/>
    <m/>
    <s v="4.10:22:38"/>
    <d v="2023-10-18T14:16:09"/>
    <m/>
    <d v="2023-10-18T20:03:05"/>
    <m/>
    <m/>
    <b v="1"/>
    <n v="306"/>
    <b v="0"/>
    <m/>
    <s v="22.58346"/>
    <s v="88.392241667"/>
    <s v="Approved"/>
    <n v="5.5"/>
    <m/>
    <m/>
    <m/>
    <d v="2023-10-18T14:00:04"/>
    <d v="2023-10-18T14:16:06"/>
    <s v="Samit Ghosh"/>
    <n v="-1"/>
    <s v="-1"/>
    <s v="-1"/>
    <s v="LIVE"/>
    <s v="For QC"/>
    <s v=""/>
    <s v="411111115"/>
    <s v="Swapna Paul"/>
    <s v="-1"/>
    <s v="-1"/>
    <s v="1018"/>
    <s v="1400"/>
    <s v=""/>
    <s v="411111115-1018-1400"/>
    <s v="1"/>
    <s v="1"/>
    <s v="0"/>
    <s v="-1"/>
    <s v="-1"/>
    <s v="88.39227333333335"/>
    <s v="22.583346666666664"/>
    <s v="88d 23' 32.184&quot; , 22d 35' 0.048&quot;_x000a_null"/>
    <s v="96"/>
    <s v="-1"/>
    <s v="-1"/>
    <s v="0"/>
    <s v="100%"/>
    <s v="-1"/>
    <s v="CNST1"/>
    <s v="CS9C"/>
    <s v="-1"/>
    <s v="-1"/>
    <s v="-1"/>
    <s v="-1"/>
    <s v="-1"/>
    <s v="2023-10-18T14:00:24+05:30"/>
    <s v="-1"/>
    <s v="2023-10-18T14:00:24+05:30"/>
    <s v="SPEAK TO WOMEN WHO ARE 25 - 45 YEARS OF AGE"/>
    <s v="-1"/>
    <s v="-1"/>
    <s v="-1"/>
    <s v="-1"/>
    <s v="-1"/>
    <s v="-1"/>
    <s v="-1"/>
    <s v="2023-10-18"/>
    <s v="14:00:50"/>
    <s v="-1"/>
    <s v="8"/>
    <s v="2023-10-18T14:00:55+05:30"/>
    <s v="-1"/>
    <s v="8"/>
    <s v="-1"/>
    <s v="Sweta Paul"/>
    <x v="1"/>
    <x v="2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4:07:44+05:30"/>
    <s v="-1"/>
    <s v="440"/>
    <s v="2023-10-18T14:07:44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11:34+05:30"/>
    <s v="-1"/>
    <s v="23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8T14:12:07+05:30"/>
    <s v="2023-10-18T14:12:07+05:30"/>
    <s v="-1"/>
    <s v="703"/>
    <s v="-1"/>
    <s v="2023-10-18T14:12:07+05:30"/>
    <s v="2023-10-18T14:12:07+05:30"/>
    <s v="2023-10-18T14:12:07+05:30"/>
    <s v="-1"/>
    <s v="1697618527"/>
    <s v="2023-10-18T14:12:07+05:30"/>
    <s v="WILLING TO PARTICIPATE"/>
    <s v="-1"/>
    <s v=""/>
    <s v="-1"/>
    <s v="SAFFOLA MASALA OATS - VEGGIE TWIST CURRENT (BJ6)"/>
    <s v="9/20"/>
    <s v="17 Bagmari Road"/>
    <s v="Kankurgachhi"/>
    <s v="700054"/>
    <s v="9/20"/>
    <s v="17 Bagmari Road"/>
    <s v="Kankurgachhi"/>
    <s v="700054"/>
    <s v="8777308661"/>
    <s v="-1"/>
    <s v="8777308661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18T14:15:58+05:30"/>
    <s v="-1"/>
    <s v="1697618758"/>
    <s v="-1"/>
    <s v="-1"/>
    <s v="-1"/>
    <s v="Screener Section 1"/>
    <s v="Screener Section 2"/>
    <s v="0"/>
    <s v="0"/>
    <s v="Main Section 3"/>
    <s v="0"/>
    <s v="Main Section 5"/>
    <s v="2023-10-18T14:15:58+05:30"/>
    <s v="2023-10-18T14:15:58+05:30"/>
    <s v="-1"/>
    <s v="231"/>
    <s v="-1"/>
    <s v="88.39224166666666"/>
    <s v="22.58346"/>
    <s v="88d 23' 32.07&quot; , 22d 35' 0.456&quot;_x000a_null"/>
    <s v="-1"/>
    <s v="-1"/>
    <s v="934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SUPERVISORY LEVE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859"/>
    <n v="-1"/>
    <d v="2023-10-18T14:16:32"/>
    <s v="2234891034"/>
    <s v="Android_Subject"/>
    <m/>
    <s v="2.00:36:51"/>
    <d v="2023-10-18T14:29:12"/>
    <m/>
    <d v="2023-10-18T20:16:59"/>
    <m/>
    <m/>
    <b v="1"/>
    <n v="306"/>
    <b v="0"/>
    <m/>
    <s v="26.910733333"/>
    <s v="80.933725"/>
    <s v="Approved"/>
    <n v="5.5"/>
    <m/>
    <m/>
    <m/>
    <d v="2023-10-18T14:16:32"/>
    <d v="2023-10-18T14:29:10"/>
    <s v="Anshu Srivastava"/>
    <n v="-1"/>
    <s v="-1"/>
    <s v="-1"/>
    <s v="LIVE"/>
    <s v="For QC"/>
    <s v=""/>
    <s v="311111113"/>
    <s v="Shalini Shrivastav"/>
    <s v="-1"/>
    <s v="-1"/>
    <s v="1018"/>
    <s v="1416"/>
    <s v=""/>
    <s v="311111113-1018-1416"/>
    <s v="1"/>
    <s v="1"/>
    <s v="0"/>
    <s v="-1"/>
    <s v="-1"/>
    <s v="80.93372500000001"/>
    <s v="26.91073333333333"/>
    <s v="80d 56' 1.41&quot; , 26d 54' 38.64&quot;_x000a_null"/>
    <s v="96"/>
    <s v="-1"/>
    <s v="-1"/>
    <s v="0"/>
    <s v="100%"/>
    <s v="-1"/>
    <s v="CNST3"/>
    <s v="CS10"/>
    <s v="-1"/>
    <s v="-1"/>
    <s v="-1"/>
    <s v="-1"/>
    <s v="-1"/>
    <s v="2023-10-18T14:16:50+05:30"/>
    <s v="-1"/>
    <s v="2023-10-18T14:16:50+05:30"/>
    <s v="SPEAK TO WOMEN WHO ARE 25 - 45 YEARS OF AGE"/>
    <s v="-1"/>
    <s v="-1"/>
    <s v="-1"/>
    <s v="-1"/>
    <s v="-1"/>
    <s v="-1"/>
    <s v="-1"/>
    <s v="2023-10-18"/>
    <s v="14:16:52"/>
    <s v="-1"/>
    <s v="8"/>
    <s v="2023-10-18T14:16:53+05:30"/>
    <s v="-1"/>
    <s v="8"/>
    <s v="-1"/>
    <s v="shilpi Bajpai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4:19:45+05:30"/>
    <s v="-1"/>
    <s v="175"/>
    <s v="2023-10-18T14:19:4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Ready To Cook Soups"/>
    <s v="0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23:56+05:30"/>
    <s v="-1"/>
    <s v="25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4:24:10+05:30"/>
    <s v="2023-10-18T14:24:10+05:30"/>
    <s v="-1"/>
    <s v="440"/>
    <s v="-1"/>
    <s v="2023-10-18T14:24:10+05:30"/>
    <s v="2023-10-18T14:24:10+05:30"/>
    <s v="2023-10-18T14:24:10+05:30"/>
    <s v="-1"/>
    <s v="1697619250"/>
    <s v="2023-10-18T14:24:10+05:30"/>
    <s v="WILLING TO PARTICIPATE"/>
    <s v="-1"/>
    <s v=""/>
    <s v="-1"/>
    <s v="SAFFOLA MASALA OATS - VEGGIE TWIST CURRENT (BJ6)"/>
    <s v="Barat nagar Madiyao"/>
    <s v="Near by yogita school "/>
    <s v="Barat nagar"/>
    <s v="226021"/>
    <s v="Barat nagar Madiyao"/>
    <s v="Near by yogita school"/>
    <s v="Barat nagar"/>
    <s v="226021"/>
    <s v="8887599501"/>
    <s v="-1"/>
    <s v="8887599501"/>
    <s v="-1"/>
    <s v="SSC/ HSC"/>
    <s v="-1"/>
    <s v="HOUSEWIFE"/>
    <s v=""/>
    <s v="5"/>
    <s v="1"/>
    <s v="0"/>
    <s v="0"/>
    <s v="1"/>
    <s v="2"/>
    <s v="0"/>
    <s v="1"/>
    <s v="0"/>
    <s v="0"/>
    <s v="0"/>
    <s v="1"/>
    <s v="YES"/>
    <s v="2023-10-18T14:29:09+05:30"/>
    <s v="-1"/>
    <s v="1697619549"/>
    <s v="-1"/>
    <s v="-1"/>
    <s v="-1"/>
    <s v="Screener Section 1"/>
    <s v="Screener Section 2"/>
    <s v="0"/>
    <s v="0"/>
    <s v="Main Section 3"/>
    <s v="0"/>
    <s v="Main Section 5"/>
    <s v="2023-10-18T14:29:09+05:30"/>
    <s v="2023-10-18T14:29:09+05:30"/>
    <s v="-1"/>
    <s v="279"/>
    <s v="-1"/>
    <s v="80.93372500000001"/>
    <s v="26.91073333333333"/>
    <s v="80d 56' 1.41&quot; , 26d 54' 38.64&quot;_x000a_null"/>
    <s v="-1"/>
    <s v="-1"/>
    <s v="719"/>
    <s v="-1"/>
    <s v="2023-10-19"/>
    <s v="-1"/>
    <s v="-1"/>
    <s v="SAFFOLA MASALA OATS - VEGGIE TWIST CURRENT (BJ6)"/>
    <s v="2023-10-26"/>
    <s v="09:17:1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906"/>
    <n v="-1"/>
    <d v="2023-10-18T14:00:55"/>
    <s v="2234891023"/>
    <s v="Android_Subject"/>
    <m/>
    <s v="4.03:26:22"/>
    <d v="2023-10-18T14:30:17"/>
    <m/>
    <d v="2023-10-19T17:34:09"/>
    <m/>
    <m/>
    <b v="1"/>
    <n v="306"/>
    <b v="0"/>
    <m/>
    <m/>
    <m/>
    <s v="Approved"/>
    <n v="5.5"/>
    <m/>
    <m/>
    <m/>
    <d v="2023-10-18T14:00:55"/>
    <d v="2023-10-18T14:30:15"/>
    <s v="Sarvesh Mishra"/>
    <n v="-1"/>
    <s v="-1"/>
    <s v="-1"/>
    <s v="LIVE"/>
    <s v="For Placement"/>
    <s v=""/>
    <s v="211111115"/>
    <s v="varsha goradia"/>
    <s v="-1"/>
    <s v="-1"/>
    <s v="1018"/>
    <s v="1400"/>
    <s v=""/>
    <s v="211111115-1018-14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4:01:08+05:30"/>
    <s v="-1"/>
    <s v="2023-10-18T14:01:08+05:30"/>
    <s v="SPEAK TO WOMEN WHO ARE 25 - 45 YEARS OF AGE"/>
    <s v="-1"/>
    <s v="-1"/>
    <s v="-1"/>
    <s v="-1"/>
    <s v="-1"/>
    <s v="-1"/>
    <s v="-1"/>
    <s v="2023-10-18"/>
    <s v="14:03:48"/>
    <s v="-1"/>
    <s v="8"/>
    <s v="2023-10-18T14:03:49+05:30"/>
    <s v="-1"/>
    <s v="8"/>
    <s v="-1"/>
    <s v="neetu suthar"/>
    <x v="3"/>
    <x v="1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07:42+05:30"/>
    <s v="-1"/>
    <s v="394"/>
    <s v="2023-10-18T14:07:4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11:58+05:30"/>
    <s v="-1"/>
    <s v="25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12:07+05:30"/>
    <s v="2023-10-18T14:12:07+05:30"/>
    <s v="-1"/>
    <s v="573"/>
    <s v="-1"/>
    <s v="2023-10-18T14:12:07+05:30"/>
    <s v="2023-10-18T14:12:07+05:30"/>
    <s v="2023-10-18T14:12:07+05:30"/>
    <s v="-1"/>
    <s v="1697618527"/>
    <s v="2023-10-18T14:12:07+05:30"/>
    <s v="WILLING TO PARTICIPATE"/>
    <s v="-1"/>
    <s v=""/>
    <s v="-1"/>
    <s v="SAFFOLA MASALA OATS - VEGGIE TWIST TEST (LK2)"/>
    <s v="vaishali sadan room no 25"/>
    <s v="ambewadi nagardas road"/>
    <s v="andheri east"/>
    <s v="400069"/>
    <s v="vaishali sadan room no 25"/>
    <s v="ambewadi nagardas road"/>
    <s v="andheri east"/>
    <s v="400069"/>
    <s v="9167751547"/>
    <s v="-1"/>
    <s v="9167751547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8T14:15:50+05:30"/>
    <s v="-1"/>
    <s v="1697618750"/>
    <s v="-1"/>
    <s v="-1"/>
    <s v="-1"/>
    <s v="Screener Section 1"/>
    <s v="Screener Section 2"/>
    <s v="0"/>
    <s v="0"/>
    <s v="Main Section 3"/>
    <s v="0"/>
    <s v="Main Section 5"/>
    <s v="2023-10-18T14:15:50+05:30"/>
    <s v="2023-10-18T14:15:50+05:30"/>
    <s v="-1"/>
    <s v="224"/>
    <s v="-1"/>
    <s v="NaN"/>
    <s v="NaN"/>
    <s v="-1"/>
    <s v="-1"/>
    <s v="-1"/>
    <s v="797"/>
    <s v="-1"/>
    <s v="2023-10-22"/>
    <s v="-1"/>
    <s v="-1"/>
    <s v="SAFFOLA MASALA OATS - VEGGIE TWIST TEST (LK2)"/>
    <s v="2023-10-29"/>
    <s v="17:27:1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052"/>
    <n v="-1"/>
    <d v="2023-10-18T14:18:30"/>
    <s v="2234891034"/>
    <s v="Android_Subject"/>
    <m/>
    <s v="1.06:59:02"/>
    <d v="2023-10-18T14:34:19"/>
    <m/>
    <d v="2023-10-18T19:56:43"/>
    <m/>
    <m/>
    <b v="1"/>
    <n v="306"/>
    <b v="0"/>
    <m/>
    <s v="26.842223333"/>
    <s v="80.922858333"/>
    <s v="Approved"/>
    <n v="5.5"/>
    <m/>
    <m/>
    <m/>
    <d v="2023-10-18T14:18:30"/>
    <d v="2023-10-18T14:34:17"/>
    <s v="Anshu Srivastava"/>
    <n v="-1"/>
    <s v="-1"/>
    <s v="-1"/>
    <s v="LIVE"/>
    <s v="For Placement"/>
    <s v=""/>
    <s v="311111111"/>
    <s v="Afreen"/>
    <s v="-1"/>
    <s v="-1"/>
    <s v="1018"/>
    <s v="1418"/>
    <s v=""/>
    <s v="311111111-1018-1418"/>
    <s v="1"/>
    <s v="1"/>
    <s v="0"/>
    <s v="-1"/>
    <s v="-1"/>
    <s v="80.92271333333333"/>
    <s v="26.84228166666667"/>
    <s v="80d 55' 21.768&quot; , 26d 50' 32.214&quot;_x000a_null"/>
    <s v="96"/>
    <s v="-1"/>
    <s v="-1"/>
    <s v="0"/>
    <s v="100%"/>
    <s v="-1"/>
    <s v="CNST3"/>
    <s v="CS10"/>
    <s v="-1"/>
    <s v="-1"/>
    <s v="-1"/>
    <s v="-1"/>
    <s v="-1"/>
    <s v="2023-10-18T14:18:42+05:30"/>
    <s v="-1"/>
    <s v="2023-10-18T14:18:42+05:30"/>
    <s v="SPEAK TO WOMEN WHO ARE 25 - 45 YEARS OF AGE"/>
    <s v="-1"/>
    <s v="-1"/>
    <s v="-1"/>
    <s v="-1"/>
    <s v="-1"/>
    <s v="-1"/>
    <s v="-1"/>
    <s v="2023-10-18"/>
    <s v="14:19:20"/>
    <s v="-1"/>
    <s v="8"/>
    <s v="2023-10-18T14:19:22+05:30"/>
    <s v="-1"/>
    <s v="8"/>
    <s v="-1"/>
    <s v="Kiran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24:20+05:30"/>
    <s v="-1"/>
    <s v="338"/>
    <s v="2023-10-18T14:24:2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28:41+05:30"/>
    <s v="-1"/>
    <s v="26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4:28:54+05:30"/>
    <s v="2023-10-18T14:29:03+05:30"/>
    <s v="-1"/>
    <s v="612"/>
    <s v="-1"/>
    <s v="2023-10-18T14:28:54+05:30"/>
    <s v="2023-10-18T14:29:03+05:30"/>
    <s v="2023-10-18T14:29:03+05:30"/>
    <s v="-1"/>
    <s v="1697619543"/>
    <s v="2023-10-18T14:29:03+05:30"/>
    <s v="WILLING TO PARTICIPATE"/>
    <s v="-1"/>
    <s v=""/>
    <s v="-1"/>
    <s v="SAFFOLA MASALA OATS - CLASSIC MASALA TEST (NP9)"/>
    <s v="137/48"/>
    <s v="Khurshed Bagh Gate Wali Gali"/>
    <s v="Ganesh Ganj"/>
    <s v="226018"/>
    <s v="137/48"/>
    <s v="Khurshed Bagh Gate Wali Gali"/>
    <s v="Ganesh Ganj"/>
    <s v="226018"/>
    <s v="9508474407"/>
    <s v="-1"/>
    <s v="9508474407"/>
    <s v="-1"/>
    <s v="SCHOOL-5 TO 9 YEARS"/>
    <s v="-1"/>
    <s v="HOUSEWIFE"/>
    <s v=""/>
    <s v="8"/>
    <s v="0"/>
    <s v="0"/>
    <s v="2"/>
    <s v="2"/>
    <s v="2"/>
    <s v="1"/>
    <s v="1"/>
    <s v="0"/>
    <s v="0"/>
    <s v="-1"/>
    <s v="-1"/>
    <s v="YES"/>
    <s v="2023-10-18T14:34:16+05:30"/>
    <s v="-1"/>
    <s v="1697619856"/>
    <s v="-1"/>
    <s v="-1"/>
    <s v="-1"/>
    <s v="Screener Section 1"/>
    <s v="Screener Section 2"/>
    <s v="0"/>
    <s v="0"/>
    <s v="Main Section 3"/>
    <s v="0"/>
    <s v="Main Section 5"/>
    <s v="2023-10-18T14:34:16+05:30"/>
    <s v="2023-10-18T14:34:16+05:30"/>
    <s v="-1"/>
    <s v="322"/>
    <s v="-1"/>
    <s v="80.92285833333334"/>
    <s v="26.84222333333333"/>
    <s v="80d 55' 22.29&quot; , 26d 50' 32.004&quot;_x000a_null"/>
    <s v="-1"/>
    <s v="-1"/>
    <s v="934"/>
    <s v="-1"/>
    <s v="2023-10-19"/>
    <s v="-1"/>
    <s v="-1"/>
    <s v="SAFFOLA MASALA OATS - CLASSIC MASALA TEST (NP9)"/>
    <s v="2023-10-26"/>
    <s v="09:17:3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177"/>
    <n v="-1"/>
    <d v="2023-10-18T14:18:33"/>
    <s v="2234891034"/>
    <s v="Android_Subject"/>
    <m/>
    <s v="1.06:59:11"/>
    <d v="2023-10-18T14:37:04"/>
    <m/>
    <d v="2023-10-18T20:12:37"/>
    <m/>
    <m/>
    <b v="1"/>
    <n v="306"/>
    <b v="0"/>
    <m/>
    <s v="26.869121667"/>
    <s v="80.955725"/>
    <s v="Approved"/>
    <n v="5.5"/>
    <m/>
    <m/>
    <m/>
    <d v="2023-10-18T14:18:33"/>
    <d v="2023-10-18T14:37:01"/>
    <s v="Anshu Srivastava"/>
    <n v="-1"/>
    <s v="-1"/>
    <s v="-1"/>
    <s v="LIVE"/>
    <s v="For Placement"/>
    <s v=""/>
    <s v="311111116"/>
    <s v="Manu Shrivastava "/>
    <s v="-1"/>
    <s v="-1"/>
    <s v="1018"/>
    <s v="1418"/>
    <s v=""/>
    <s v="311111116-1018-1418"/>
    <s v="1"/>
    <s v="1"/>
    <s v="0"/>
    <s v="-1"/>
    <s v="-1"/>
    <s v="80.95571666666666"/>
    <s v="26.869115000000004"/>
    <s v="80d 57' 20.58&quot; , 26d 52' 8.814&quot;_x000a_null"/>
    <s v="96"/>
    <s v="-1"/>
    <s v="-1"/>
    <s v="0"/>
    <s v="100%"/>
    <s v="-1"/>
    <s v="CNST3"/>
    <s v="CS10"/>
    <s v="-1"/>
    <s v="-1"/>
    <s v="-1"/>
    <s v="-1"/>
    <s v="-1"/>
    <s v="2023-10-18T14:23:10+05:30"/>
    <s v="-1"/>
    <s v="2023-10-18T14:23:10+05:30"/>
    <s v="SPEAK TO WOMEN WHO ARE 25 - 45 YEARS OF AGE"/>
    <s v="-1"/>
    <s v="-1"/>
    <s v="-1"/>
    <s v="-1"/>
    <s v="-1"/>
    <s v="-1"/>
    <s v="-1"/>
    <s v="2023-10-18"/>
    <s v="14:24:00"/>
    <s v="-1"/>
    <s v="8"/>
    <s v="2023-10-18T14:24:01+05:30"/>
    <s v="-1"/>
    <s v="8"/>
    <s v="-1"/>
    <s v="Ishik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26:58+05:30"/>
    <s v="-1"/>
    <s v="228"/>
    <s v="2023-10-18T14:26:5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4:31:21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4:31:30+05:30"/>
    <s v="2023-10-18T14:31:41+05:30"/>
    <s v="-1"/>
    <s v="458"/>
    <s v="-1"/>
    <s v="2023-10-18T14:31:30+05:30"/>
    <s v="2023-10-18T14:31:41+05:30"/>
    <s v="2023-10-18T14:31:41+05:30"/>
    <s v="-1"/>
    <s v="1697619701"/>
    <s v="2023-10-18T14:31:41+05:30"/>
    <s v="WILLING TO PARTICIPATE"/>
    <s v="-1"/>
    <s v=""/>
    <s v="-1"/>
    <s v="SAFFOLA MASALA OATS - CLASSIC MASALA TEST (NP9)"/>
    <s v="00"/>
    <s v="00"/>
    <s v="Sadar"/>
    <s v="226002"/>
    <s v="00"/>
    <s v="00"/>
    <s v="Sadar"/>
    <s v="226002"/>
    <s v="7905840377"/>
    <s v="-1"/>
    <s v="7905840377"/>
    <s v="-1"/>
    <s v="SCHOOL-5 TO 9 YEARS"/>
    <s v="-1"/>
    <s v="HOUSEWIFE"/>
    <s v=""/>
    <s v="5"/>
    <s v="0"/>
    <s v="1"/>
    <s v="0"/>
    <s v="1"/>
    <s v="1"/>
    <s v="1"/>
    <s v="1"/>
    <s v="0"/>
    <s v="0"/>
    <s v="-1"/>
    <s v="-1"/>
    <s v="YES"/>
    <s v="2023-10-18T14:37:00+05:30"/>
    <s v="-1"/>
    <s v="1697620020"/>
    <s v="-1"/>
    <s v="-1"/>
    <s v="-1"/>
    <s v="Screener Section 1"/>
    <s v="Screener Section 2"/>
    <s v="0"/>
    <s v="0"/>
    <s v="Main Section 3"/>
    <s v="0"/>
    <s v="Main Section 5"/>
    <s v="2023-10-18T14:37:00+05:30"/>
    <s v="2023-10-18T14:37:00+05:30"/>
    <s v="-1"/>
    <s v="327"/>
    <s v="-1"/>
    <s v="80.955725"/>
    <s v="26.86912166666667"/>
    <s v="80d 57' 20.61&quot; , 26d 52' 8.838&quot;_x000a_null"/>
    <s v="-1"/>
    <s v="-1"/>
    <s v="785"/>
    <s v="-1"/>
    <s v="2023-10-19"/>
    <s v="-1"/>
    <s v="-1"/>
    <s v="SAFFOLA MASALA OATS - CLASSIC MASALA TEST (NP9)"/>
    <s v="2023-10-26"/>
    <s v="09:17:4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4"/>
    <n v="-1"/>
    <d v="2023-10-18T14:22:09"/>
    <s v="2234891059"/>
    <s v="Android_Subject"/>
    <m/>
    <s v="4.10:04:07"/>
    <d v="2023-10-18T14:39:09"/>
    <m/>
    <d v="2023-10-18T20:03:05"/>
    <m/>
    <m/>
    <b v="1"/>
    <n v="306"/>
    <b v="0"/>
    <m/>
    <s v="22.58318"/>
    <s v="88.392333333"/>
    <s v="Approved"/>
    <n v="5.5"/>
    <m/>
    <m/>
    <m/>
    <d v="2023-10-18T14:22:09"/>
    <d v="2023-10-18T14:39:06"/>
    <s v="Samit Ghosh"/>
    <n v="-1"/>
    <s v="-1"/>
    <s v="-1"/>
    <s v="LIVE"/>
    <s v="For QC"/>
    <s v=""/>
    <s v="411111115"/>
    <s v="Swapna Paul"/>
    <s v="-1"/>
    <s v="-1"/>
    <s v="1018"/>
    <s v="1422"/>
    <s v=""/>
    <s v="411111115-1018-1422"/>
    <s v="1"/>
    <s v="1"/>
    <s v="0"/>
    <s v="-1"/>
    <s v="-1"/>
    <s v="88.39218166666666"/>
    <s v="22.583131666666667"/>
    <s v="88d 23' 31.854&quot; , 22d 34' 59.274&quot;_x000a_null"/>
    <s v="96"/>
    <s v="-1"/>
    <s v="-1"/>
    <s v="0"/>
    <s v="100%"/>
    <s v="-1"/>
    <s v="CNST1"/>
    <s v="CS9C"/>
    <s v="-1"/>
    <s v="-1"/>
    <s v="-1"/>
    <s v="-1"/>
    <s v="-1"/>
    <s v="2023-10-18T14:22:31+05:30"/>
    <s v="-1"/>
    <s v="2023-10-18T14:22:31+05:30"/>
    <s v="SPEAK TO WOMEN WHO ARE 25 - 45 YEARS OF AGE"/>
    <s v="-1"/>
    <s v="-1"/>
    <s v="-1"/>
    <s v="-1"/>
    <s v="-1"/>
    <s v="-1"/>
    <s v="-1"/>
    <s v="2023-10-18"/>
    <s v="14:23:09"/>
    <s v="-1"/>
    <s v="8"/>
    <s v="2023-10-18T14:23:21+05:30"/>
    <s v="-1"/>
    <s v="8"/>
    <s v="-1"/>
    <s v="Sumana Mandal"/>
    <x v="1"/>
    <x v="2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1-9"/>
    <s v="A1"/>
    <s v="-1"/>
    <s v="A"/>
    <s v="Electricity Connection"/>
    <s v="Ceiling Fan"/>
    <s v="LPG Stove"/>
    <s v="0"/>
    <s v="Colour TV"/>
    <s v="Refrigerator"/>
    <s v="0"/>
    <s v="0"/>
    <s v="0"/>
    <s v="Air Conditioner"/>
    <s v="0"/>
    <s v="-1"/>
    <s v="No"/>
    <s v="-1"/>
    <s v="6"/>
    <s v="-1"/>
    <s v="A3"/>
    <s v="-1"/>
    <s v="NCCS A"/>
    <s v="It's usually me who chooses the food products that we use in this household"/>
    <s v="-1"/>
    <s v="2023-10-18T14:31:16+05:30"/>
    <s v="-1"/>
    <s v="525"/>
    <s v="2023-10-18T14:31:16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34:24+05:30"/>
    <s v="-1"/>
    <s v="18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34:47+05:30"/>
    <s v="2023-10-18T14:34:47+05:30"/>
    <s v="-1"/>
    <s v="736"/>
    <s v="-1"/>
    <s v="2023-10-18T14:34:47+05:30"/>
    <s v="2023-10-18T14:34:47+05:30"/>
    <s v="2023-10-18T14:34:47+05:30"/>
    <s v="-1"/>
    <s v="1697619887"/>
    <s v="2023-10-18T14:34:47+05:30"/>
    <s v="WILLING TO PARTICIPATE"/>
    <s v="-1"/>
    <s v=""/>
    <s v="-1"/>
    <s v="SAFFOLA MASALA OATS - VEGGIE TWIST TEST (LK2)"/>
    <s v="10/21"/>
    <s v="17 Bagmari Road"/>
    <s v="Kankurgachhi"/>
    <s v="700054"/>
    <s v="10/21"/>
    <s v="17 Bagmari Road"/>
    <s v="Kankurgachhi"/>
    <s v="700054"/>
    <s v="8240038542"/>
    <s v="-1"/>
    <s v="8240038542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8T14:37:57+05:30"/>
    <s v="-1"/>
    <s v="1697620077"/>
    <s v="-1"/>
    <s v="-1"/>
    <s v="-1"/>
    <s v="Screener Section 1"/>
    <s v="Screener Section 2"/>
    <s v="0"/>
    <s v="0"/>
    <s v="Main Section 3"/>
    <s v="0"/>
    <s v="Main Section 5"/>
    <s v="2023-10-18T14:37:58+05:30"/>
    <s v="2023-10-18T14:37:58+05:30"/>
    <s v="-1"/>
    <s v="191"/>
    <s v="-1"/>
    <s v="88.39233333333335"/>
    <s v="22.583180000000002"/>
    <s v="88d 23' 32.4&quot; , 22d 34' 59.448&quot;_x000a_null"/>
    <s v="-1"/>
    <s v="-1"/>
    <s v="927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18"/>
    <s v="Followed"/>
    <s v="Address Located"/>
    <s v="Successful"/>
    <s v="-1"/>
    <s v="Yes"/>
    <s v="Yes"/>
    <s v="CAPI"/>
    <s v="LOI OK"/>
    <s v="No - Continue"/>
    <s v="No"/>
    <s v="Matched- Continue"/>
    <s v="1-9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5"/>
    <n v="-1"/>
    <d v="2023-10-18T10:02:59"/>
    <s v="2234891023"/>
    <s v="Android_Subject"/>
    <m/>
    <s v="5.10:40:30"/>
    <d v="2023-10-18T14:39:09"/>
    <m/>
    <d v="2023-10-19T17:34:09"/>
    <m/>
    <m/>
    <b v="1"/>
    <n v="306"/>
    <b v="0"/>
    <m/>
    <s v="19.12973411"/>
    <s v="72.93361142"/>
    <s v="Approved"/>
    <n v="5.5"/>
    <m/>
    <m/>
    <m/>
    <d v="2023-10-18T10:02:59"/>
    <d v="2023-10-18T10:16:49"/>
    <s v="Sarvesh Mishra"/>
    <n v="-1"/>
    <s v="-1"/>
    <s v="-1"/>
    <s v="LIVE"/>
    <s v="For QC"/>
    <s v=""/>
    <s v="211111112"/>
    <s v="manisha"/>
    <s v="-1"/>
    <s v="-1"/>
    <s v="1018"/>
    <s v="1003"/>
    <s v=""/>
    <s v="211111112-1018-1003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03:21+05:30"/>
    <s v="-1"/>
    <s v="2023-10-18T10:03:21+05:30"/>
    <s v="SPEAK TO WOMEN WHO ARE 25 - 45 YEARS OF AGE"/>
    <s v="-1"/>
    <s v="-1"/>
    <s v="-1"/>
    <s v="-1"/>
    <s v="-1"/>
    <s v="-1"/>
    <s v="-1"/>
    <s v="2023-10-18"/>
    <s v="10:03:46"/>
    <s v="-1"/>
    <s v="8"/>
    <s v="2023-10-18T10:03:48+05:30"/>
    <s v="-1"/>
    <s v="8"/>
    <s v="-1"/>
    <s v="tina trivedi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0:07:28+05:30"/>
    <s v="-1"/>
    <s v="247"/>
    <s v="2023-10-18T10:07:28+05:30"/>
    <s v="Flavored Oats/ Masala Oats"/>
    <s v="Breakfast Cereals Like Cornflakes, Chocos, Muesli,Granola Etc"/>
    <s v="Ready To Cook Breakfast Like Upma, Poha,  Idli, Dosa Etc"/>
    <s v="0"/>
    <s v="0"/>
    <s v="0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0:12:44+05:30"/>
    <s v="-1"/>
    <s v="31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0:12:52+05:30"/>
    <s v="2023-10-18T10:12:52+05:30"/>
    <s v="-1"/>
    <s v="571"/>
    <s v="-1"/>
    <s v="2023-10-18T10:12:52+05:30"/>
    <s v="2023-10-18T10:12:52+05:30"/>
    <s v="2023-10-18T10:12:52+05:30"/>
    <s v="-1"/>
    <s v="1697604172"/>
    <s v="2023-10-18T10:12:52+05:30"/>
    <s v="WILLING TO PARTICIPATE"/>
    <s v="-1"/>
    <s v=""/>
    <s v="-1"/>
    <s v="SAFFOLA MASALA OATS - VEGGIE TWIST CURRENT (BJ6)"/>
    <s v="1/6 chinibai chawl"/>
    <s v="tulshi nagar"/>
    <s v="kanjur Marg east"/>
    <s v="400042"/>
    <s v="1/6 chinibai chawl"/>
    <s v="tulshi nagar"/>
    <s v="kanjur Marg east"/>
    <s v="400042"/>
    <s v="8169819568"/>
    <s v="-1"/>
    <s v="8169819568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8T10:16:48+05:30"/>
    <s v="-1"/>
    <s v="1697604408"/>
    <s v="-1"/>
    <s v="-1"/>
    <s v="-1"/>
    <s v="Screener Section 1"/>
    <s v="Screener Section 2"/>
    <s v="0"/>
    <s v="0"/>
    <s v="Main Section 3"/>
    <s v="0"/>
    <s v="Main Section 5"/>
    <s v="2023-10-18T10:16:48+05:30"/>
    <s v="2023-10-18T10:16:48+05:30"/>
    <s v="-1"/>
    <s v="237"/>
    <s v="-1"/>
    <s v="72.93361142"/>
    <s v="19.12973411"/>
    <s v="72d 56' 1.001&quot; , 19d 7' 47.043&quot;_x000a_null"/>
    <s v="-1"/>
    <s v="-1"/>
    <s v="808"/>
    <s v="-1"/>
    <s v="2023-10-22"/>
    <s v="-1"/>
    <s v="-1"/>
    <s v="SAFFOLA MASALA OATS - VEGGIE TWIST CURRENT (BJ6)"/>
    <s v="2023-10-29"/>
    <s v="18:28:03"/>
    <x v="1"/>
    <x v="1"/>
    <x v="1"/>
    <s v="Vendor Team"/>
    <s v="sunil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6"/>
    <n v="-1"/>
    <d v="2023-10-18T10:45:05"/>
    <s v="2234891023"/>
    <s v="Android_Subject"/>
    <m/>
    <s v="6.00:56:22"/>
    <d v="2023-10-18T14:39:09"/>
    <m/>
    <d v="2023-10-19T17:34:09"/>
    <m/>
    <m/>
    <b v="1"/>
    <n v="306"/>
    <b v="0"/>
    <m/>
    <m/>
    <m/>
    <s v="Approved"/>
    <n v="5.5"/>
    <m/>
    <m/>
    <m/>
    <d v="2023-10-18T10:45:05"/>
    <d v="2023-10-18T10:55:29"/>
    <s v="Sarvesh Mishra"/>
    <n v="-1"/>
    <s v="-1"/>
    <s v="-1"/>
    <s v="LIVE"/>
    <s v="For QC"/>
    <s v=""/>
    <s v="211111112"/>
    <s v="manisha"/>
    <s v="-1"/>
    <s v="-1"/>
    <s v="1018"/>
    <s v="1045"/>
    <s v=""/>
    <s v="211111112-1018-1045"/>
    <s v="1"/>
    <s v="1"/>
    <s v="0"/>
    <s v="-1"/>
    <s v="-1"/>
    <s v="72.93345809"/>
    <s v="19.12997458"/>
    <s v="72d 56' 0.449&quot; , 19d 7' 47.908&quot;_x000a_null"/>
    <s v="96"/>
    <s v="-1"/>
    <s v="-1"/>
    <s v="0"/>
    <s v="100%"/>
    <s v="-1"/>
    <s v="CNST3"/>
    <s v="CS10"/>
    <s v="-1"/>
    <s v="-1"/>
    <s v="-1"/>
    <s v="-1"/>
    <s v="-1"/>
    <s v="2023-10-18T10:45:19+05:30"/>
    <s v="-1"/>
    <s v="2023-10-18T10:45:19+05:30"/>
    <s v="SPEAK TO WOMEN WHO ARE 25 - 45 YEARS OF AGE"/>
    <s v="-1"/>
    <s v="-1"/>
    <s v="-1"/>
    <s v="-1"/>
    <s v="-1"/>
    <s v="-1"/>
    <s v="-1"/>
    <s v="2023-10-18"/>
    <s v="10:45:39"/>
    <s v="-1"/>
    <s v="8"/>
    <s v="2023-10-18T10:45:43+05:30"/>
    <s v="-1"/>
    <s v="8"/>
    <s v="-1"/>
    <s v="ronika"/>
    <x v="3"/>
    <x v="1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0:48:49+05:30"/>
    <s v="-1"/>
    <s v="210"/>
    <s v="2023-10-18T10:48:4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0:52:30+05:30"/>
    <s v="-1"/>
    <s v="22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0:52:36+05:30"/>
    <s v="2023-10-18T10:52:36+05:30"/>
    <s v="-1"/>
    <s v="438"/>
    <s v="-1"/>
    <s v="2023-10-18T10:52:36+05:30"/>
    <s v="2023-10-18T10:52:36+05:30"/>
    <s v="2023-10-18T10:52:36+05:30"/>
    <s v="-1"/>
    <s v="1697606556"/>
    <s v="2023-10-18T10:52:36+05:30"/>
    <s v="WILLING TO PARTICIPATE"/>
    <s v="-1"/>
    <s v=""/>
    <s v="-1"/>
    <s v="SAFFOLA MASALA OATS - VEGGIE TWIST TEST (LK2)"/>
    <s v="9/1 chinibai chawl"/>
    <s v="tulshi nagar"/>
    <s v="kanjur marg east"/>
    <s v="400042"/>
    <s v="9/1 chinibai chawl"/>
    <s v="tulshi nagar"/>
    <s v="kanjur marg east"/>
    <s v="400042"/>
    <s v="8850705768"/>
    <s v="-1"/>
    <s v="8850705768"/>
    <s v="-1"/>
    <s v="GRADUATE/ POST GRADUATE: GENERAL"/>
    <s v="-1"/>
    <s v="EMPLOYED"/>
    <s v="Working full time"/>
    <s v="4"/>
    <s v="0"/>
    <s v="0"/>
    <s v="0"/>
    <s v="1"/>
    <s v="2"/>
    <s v="0"/>
    <s v="1"/>
    <s v="0"/>
    <s v="0"/>
    <s v="-1"/>
    <s v="-1"/>
    <s v="YES"/>
    <s v="2023-10-18T10:55:27+05:30"/>
    <s v="-1"/>
    <s v="1697606727"/>
    <s v="-1"/>
    <s v="-1"/>
    <s v="-1"/>
    <s v="Screener Section 1"/>
    <s v="Screener Section 2"/>
    <s v="0"/>
    <s v="0"/>
    <s v="Main Section 3"/>
    <s v="0"/>
    <s v="Main Section 5"/>
    <s v="2023-10-18T10:55:27+05:30"/>
    <s v="2023-10-18T10:55:27+05:30"/>
    <s v="-1"/>
    <s v="171"/>
    <s v="-1"/>
    <s v="NaN"/>
    <s v="NaN"/>
    <s v="-1"/>
    <s v="-1"/>
    <s v="-1"/>
    <s v="609"/>
    <s v="-1"/>
    <s v="2023-10-22"/>
    <s v="-1"/>
    <s v="-1"/>
    <s v="SAFFOLA MASALA OATS - VEGGIE TWIST TEST (LK2)"/>
    <s v="2023-10-29"/>
    <s v="18:29:0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2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7"/>
    <n v="-1"/>
    <d v="2023-10-18T11:34:02"/>
    <s v="2234891023"/>
    <s v="Android_Subject"/>
    <m/>
    <s v="6.00:09:18"/>
    <d v="2023-10-18T14:39:09"/>
    <m/>
    <d v="2023-10-19T17:34:09"/>
    <m/>
    <m/>
    <b v="1"/>
    <n v="306"/>
    <b v="0"/>
    <m/>
    <s v="19.13006698"/>
    <s v="72.93354975"/>
    <s v="Approved"/>
    <n v="5.5"/>
    <m/>
    <m/>
    <m/>
    <d v="2023-10-18T11:34:02"/>
    <d v="2023-10-18T11:45:20"/>
    <s v="Sarvesh Mishra"/>
    <n v="-1"/>
    <s v="-1"/>
    <s v="-1"/>
    <s v="LIVE"/>
    <s v="For QC"/>
    <s v=""/>
    <s v="211111112"/>
    <s v="manisha"/>
    <s v="-1"/>
    <s v="-1"/>
    <s v="1018"/>
    <s v="1134"/>
    <s v=""/>
    <s v="211111112-1018-1134"/>
    <s v="1"/>
    <s v="1"/>
    <s v="0"/>
    <s v="-1"/>
    <s v="-1"/>
    <s v="72.93377102"/>
    <s v="19.12990528"/>
    <s v="72d 56' 1.576&quot; , 19d 7' 47.659&quot;_x000a_null"/>
    <s v="96"/>
    <s v="-1"/>
    <s v="-1"/>
    <s v="0"/>
    <s v="100%"/>
    <s v="-1"/>
    <s v="CNST3"/>
    <s v="CS10"/>
    <s v="-1"/>
    <s v="-1"/>
    <s v="-1"/>
    <s v="-1"/>
    <s v="-1"/>
    <s v="2023-10-18T11:34:17+05:30"/>
    <s v="-1"/>
    <s v="2023-10-18T11:34:17+05:30"/>
    <s v="SPEAK TO WOMEN WHO ARE 25 - 45 YEARS OF AGE"/>
    <s v="-1"/>
    <s v="-1"/>
    <s v="-1"/>
    <s v="-1"/>
    <s v="-1"/>
    <s v="-1"/>
    <s v="-1"/>
    <s v="2023-10-18"/>
    <s v="11:34:33"/>
    <s v="-1"/>
    <s v="8"/>
    <s v="2023-10-18T11:34:36+05:30"/>
    <s v="-1"/>
    <s v="8"/>
    <s v="-1"/>
    <s v="sarika trivedi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1:38:46+05:30"/>
    <s v="-1"/>
    <s v="269"/>
    <s v="2023-10-18T11:38:46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0"/>
    <s v="0"/>
    <s v="0"/>
    <s v="0"/>
    <s v="0"/>
    <s v="0"/>
    <s v="0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42:03+05:30"/>
    <s v="-1"/>
    <s v="19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1:42:13+05:30"/>
    <s v="2023-10-18T11:42:13+05:30"/>
    <s v="-1"/>
    <s v="476"/>
    <s v="-1"/>
    <s v="2023-10-18T11:42:13+05:30"/>
    <s v="2023-10-18T11:42:13+05:30"/>
    <s v="2023-10-18T11:42:13+05:30"/>
    <s v="-1"/>
    <s v="1697609533"/>
    <s v="2023-10-18T11:42:13+05:30"/>
    <s v="WILLING TO PARTICIPATE"/>
    <s v="-1"/>
    <s v=""/>
    <s v="-1"/>
    <s v="SAFFOLA MASALA OATS - CLASSIC MASALA TEST (NP9)"/>
    <s v="B/10 devidayal chawl"/>
    <s v="tulshi nagar"/>
    <s v="kanjur Marg east"/>
    <s v="400042"/>
    <s v="B/10 devidayal chawl"/>
    <s v="tulshi nagar"/>
    <s v="kanjur Marg east"/>
    <s v="400042"/>
    <s v="8928465361"/>
    <s v="-1"/>
    <s v="8928465361"/>
    <s v="-1"/>
    <s v="SSC/ HSC"/>
    <s v="-1"/>
    <s v="HOUSEWIFE"/>
    <s v=""/>
    <s v="6"/>
    <s v="0"/>
    <s v="1"/>
    <s v="1"/>
    <s v="0"/>
    <s v="0"/>
    <s v="1"/>
    <s v="1"/>
    <s v="1"/>
    <s v="1"/>
    <s v="-1"/>
    <s v="-1"/>
    <s v="YES"/>
    <s v="2023-10-18T11:45:17+05:30"/>
    <s v="-1"/>
    <s v="1697609717"/>
    <s v="-1"/>
    <s v="-1"/>
    <s v="-1"/>
    <s v="Screener Section 1"/>
    <s v="Screener Section 2"/>
    <s v="0"/>
    <s v="0"/>
    <s v="Main Section 3"/>
    <s v="0"/>
    <s v="Main Section 5"/>
    <s v="2023-10-18T11:45:17+05:30"/>
    <s v="2023-10-18T11:45:17+05:30"/>
    <s v="-1"/>
    <s v="184"/>
    <s v="-1"/>
    <s v="72.93354975"/>
    <s v="19.13006698"/>
    <s v="72d 56' 0.779&quot; , 19d 7' 48.241&quot;_x000a_null"/>
    <s v="-1"/>
    <s v="-1"/>
    <s v="660"/>
    <s v="-1"/>
    <s v="2023-10-22"/>
    <s v="-1"/>
    <s v="-1"/>
    <s v="SAFFOLA MASALA OATS - CLASSIC MASALA TEST (NP9)"/>
    <s v="2023-10-29"/>
    <s v="18:30:0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2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d"/>
    <s v="Accept"/>
    <s v="cnam"/>
    <s v="Accept"/>
    <s v="cate"/>
    <s v="Accept"/>
    <s v="csec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8"/>
    <n v="-1"/>
    <d v="2023-10-18T12:20:13"/>
    <s v="2234891023"/>
    <s v="Android_Subject"/>
    <m/>
    <s v="5.23:24:55"/>
    <d v="2023-10-18T14:39:09"/>
    <m/>
    <d v="2023-10-19T17:34:09"/>
    <m/>
    <m/>
    <b v="1"/>
    <n v="306"/>
    <b v="0"/>
    <m/>
    <s v="19.12967027"/>
    <s v="72.93397548"/>
    <s v="Approved"/>
    <n v="5.5"/>
    <m/>
    <m/>
    <m/>
    <d v="2023-10-18T12:20:13"/>
    <d v="2023-10-18T12:31:27"/>
    <s v="Sarvesh Mishra"/>
    <n v="-1"/>
    <s v="-1"/>
    <s v="-1"/>
    <s v="LIVE"/>
    <s v="For QC"/>
    <s v=""/>
    <s v="211111112"/>
    <s v="manisha"/>
    <s v="-1"/>
    <s v="-1"/>
    <s v="1018"/>
    <s v="1220"/>
    <s v=""/>
    <s v="211111112-1018-1220"/>
    <s v="1"/>
    <s v="1"/>
    <s v="0"/>
    <s v="-1"/>
    <s v="-1"/>
    <s v="72.93393587"/>
    <s v="19.12970384"/>
    <s v="72d 56' 2.169&quot; , 19d 7' 46.934&quot;_x000a_null"/>
    <s v="96"/>
    <s v="-1"/>
    <s v="-1"/>
    <s v="0"/>
    <s v="100%"/>
    <s v="-1"/>
    <s v="CNST3"/>
    <s v="CS10"/>
    <s v="-1"/>
    <s v="-1"/>
    <s v="-1"/>
    <s v="-1"/>
    <s v="-1"/>
    <s v="2023-10-18T12:20:31+05:30"/>
    <s v="-1"/>
    <s v="2023-10-18T12:20:31+05:30"/>
    <s v="SPEAK TO WOMEN WHO ARE 25 - 45 YEARS OF AGE"/>
    <s v="-1"/>
    <s v="-1"/>
    <s v="-1"/>
    <s v="-1"/>
    <s v="-1"/>
    <s v="-1"/>
    <s v="-1"/>
    <s v="2023-10-18"/>
    <s v="12:20:54"/>
    <s v="-1"/>
    <s v="8"/>
    <s v="2023-10-18T12:20:55+05:30"/>
    <s v="-1"/>
    <s v="8"/>
    <s v="-1"/>
    <s v="sanjna jain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8T12:24:16+05:30"/>
    <s v="-1"/>
    <s v="225"/>
    <s v="2023-10-18T12:24:1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Maggi Masala Noodles"/>
    <s v="2023-10-18T12:28:11+05:30"/>
    <s v="-1"/>
    <s v="23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2:28:19+05:30"/>
    <s v="2023-10-18T12:28:19+05:30"/>
    <s v="-1"/>
    <s v="468"/>
    <s v="-1"/>
    <s v="2023-10-18T12:28:19+05:30"/>
    <s v="2023-10-18T12:28:19+05:30"/>
    <s v="2023-10-18T12:28:19+05:30"/>
    <s v="-1"/>
    <s v="1697612299"/>
    <s v="2023-10-18T12:28:19+05:30"/>
    <s v="WILLING TO PARTICIPATE"/>
    <s v="-1"/>
    <s v=""/>
    <s v="-1"/>
    <s v="SAFFOLA MASALA OATS - VEGGIE TWIST TEST (LK2)"/>
    <s v="A/7 devidayal chawl"/>
    <s v="tulsi nagar"/>
    <s v=" kanjur marg east"/>
    <s v="400042"/>
    <s v="A/7 devidayal chawl"/>
    <s v="tulsi nagar"/>
    <s v="kanjur marg east"/>
    <s v="400042"/>
    <s v="8836536923"/>
    <s v="-1"/>
    <s v="8836536923"/>
    <s v="-1"/>
    <s v="GRADUATE/ POST GRADUATE: GENERAL"/>
    <s v="-1"/>
    <s v="HOUSEWIFE"/>
    <s v=""/>
    <s v="5"/>
    <s v="0"/>
    <s v="1"/>
    <s v="1"/>
    <s v="1"/>
    <s v="0"/>
    <s v="1"/>
    <s v="1"/>
    <s v="0"/>
    <s v="0"/>
    <s v="-1"/>
    <s v="-1"/>
    <s v="YES"/>
    <s v="2023-10-18T12:31:25+05:30"/>
    <s v="-1"/>
    <s v="1697612485"/>
    <s v="-1"/>
    <s v="-1"/>
    <s v="-1"/>
    <s v="Screener Section 1"/>
    <s v="Screener Section 2"/>
    <s v="0"/>
    <s v="0"/>
    <s v="Main Section 3"/>
    <s v="0"/>
    <s v="Main Section 5"/>
    <s v="2023-10-18T12:31:25+05:30"/>
    <s v="2023-10-18T12:31:25+05:30"/>
    <s v="-1"/>
    <s v="187"/>
    <s v="-1"/>
    <s v="72.93397548"/>
    <s v="19.12967027"/>
    <s v="72d 56' 2.312&quot; , 19d 7' 46.813&quot;_x000a_null"/>
    <s v="-1"/>
    <s v="-1"/>
    <s v="655"/>
    <s v="-1"/>
    <s v="2023-10-22"/>
    <s v="-1"/>
    <s v="-1"/>
    <s v="SAFFOLA MASALA OATS - VEGGIE TWIST TEST (LK2)"/>
    <s v="2023-10-29"/>
    <s v="18:31:0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2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b1"/>
    <s v="Accept"/>
    <s v="cc1"/>
    <s v="Accept"/>
    <s v="csec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9"/>
    <n v="-1"/>
    <d v="2023-10-18T12:51:22"/>
    <s v="2234891023"/>
    <s v="Android_Subject"/>
    <m/>
    <s v="4.05:40:43"/>
    <d v="2023-10-18T14:39:09"/>
    <m/>
    <d v="2023-10-19T17:34:09"/>
    <m/>
    <m/>
    <b v="1"/>
    <n v="306"/>
    <b v="0"/>
    <m/>
    <s v="19.12961987"/>
    <s v="72.93388252"/>
    <s v="Approved"/>
    <n v="5.5"/>
    <m/>
    <m/>
    <m/>
    <d v="2023-10-18T12:51:22"/>
    <d v="2023-10-18T13:07:05"/>
    <s v="Sarvesh Mishra"/>
    <n v="-1"/>
    <s v="-1"/>
    <s v="-1"/>
    <s v="LIVE"/>
    <s v="For Placement"/>
    <s v=""/>
    <s v="211111112"/>
    <s v="manisha "/>
    <s v="-1"/>
    <s v="-1"/>
    <s v="1018"/>
    <s v="1251"/>
    <s v=""/>
    <s v="211111112-1018-1251"/>
    <s v="1"/>
    <s v="1"/>
    <s v="0"/>
    <s v="-1"/>
    <s v="-1"/>
    <s v="72.93384659"/>
    <s v="19.12990383"/>
    <s v="72d 56' 1.848&quot; , 19d 7' 47.654&quot;_x000a_null"/>
    <s v="96"/>
    <s v="-1"/>
    <s v="-1"/>
    <s v="0"/>
    <s v="100%"/>
    <s v="-1"/>
    <s v="CNST3"/>
    <s v="CS10"/>
    <s v="-1"/>
    <s v="-1"/>
    <s v="-1"/>
    <s v="-1"/>
    <s v="-1"/>
    <s v="2023-10-18T12:51:33+05:30"/>
    <s v="-1"/>
    <s v="2023-10-18T12:51:33+05:30"/>
    <s v="SPEAK TO WOMEN WHO ARE 25 - 45 YEARS OF AGE"/>
    <s v="-1"/>
    <s v="-1"/>
    <s v="-1"/>
    <s v="-1"/>
    <s v="-1"/>
    <s v="-1"/>
    <s v="-1"/>
    <s v="2023-10-18"/>
    <s v="12:54:40"/>
    <s v="-1"/>
    <s v="8"/>
    <s v="2023-10-18T12:54:42+05:30"/>
    <s v="-1"/>
    <s v="8"/>
    <s v="-1"/>
    <s v="riya"/>
    <x v="3"/>
    <x v="1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8T12:59:35+05:30"/>
    <s v="-1"/>
    <s v="482"/>
    <s v="2023-10-18T12:59:35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03:04+05:30"/>
    <s v="-1"/>
    <s v="20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03:12+05:30"/>
    <s v="2023-10-18T13:03:12+05:30"/>
    <s v="-1"/>
    <s v="698"/>
    <s v="-1"/>
    <s v="2023-10-18T13:03:12+05:30"/>
    <s v="2023-10-18T13:03:12+05:30"/>
    <s v="2023-10-18T13:03:12+05:30"/>
    <s v="-1"/>
    <s v="1697614392"/>
    <s v="2023-10-18T13:03:12+05:30"/>
    <s v="WILLING TO PARTICIPATE"/>
    <s v="-1"/>
    <s v=""/>
    <s v="-1"/>
    <s v="SAFFOLA MASALA OATS - VEGGIE TWIST CURRENT (BJ6)"/>
    <s v="12/A devidayal chawl"/>
    <s v="tulsi nagar"/>
    <s v="kanjur Marg east"/>
    <s v="400042"/>
    <s v="12/A devidayal chawl"/>
    <s v="tulsi nagar"/>
    <s v="kanjur Marg east"/>
    <s v="400042"/>
    <s v="9326549287"/>
    <s v="-1"/>
    <s v="9326549287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8T13:07:03+05:30"/>
    <s v="-1"/>
    <s v="1697614623"/>
    <s v="-1"/>
    <s v="-1"/>
    <s v="-1"/>
    <s v="Screener Section 1"/>
    <s v="Screener Section 2"/>
    <s v="0"/>
    <s v="0"/>
    <s v="Main Section 3"/>
    <s v="0"/>
    <s v="Main Section 5"/>
    <s v="2023-10-18T13:07:03+05:30"/>
    <s v="2023-10-18T13:07:03+05:30"/>
    <s v="-1"/>
    <s v="231"/>
    <s v="-1"/>
    <s v="72.93388252"/>
    <s v="19.12961987"/>
    <s v="72d 56' 1.977&quot; , 19d 7' 46.632&quot;_x000a_null"/>
    <s v="-1"/>
    <s v="-1"/>
    <s v="929"/>
    <s v="-1"/>
    <s v="2023-10-22"/>
    <s v="-1"/>
    <s v="-1"/>
    <s v="SAFFOLA MASALA OATS - VEGGIE TWIST CURRENT (BJ6)"/>
    <s v="2023-10-29"/>
    <s v="18:32:0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3"/>
    <n v="-1"/>
    <d v="2023-10-18T10:27:13"/>
    <s v="2234891014"/>
    <s v="Android_Subject"/>
    <m/>
    <d v="1899-12-30T00:16:04"/>
    <d v="2023-10-18T14:47:11"/>
    <m/>
    <d v="2023-10-20T16:56:53"/>
    <m/>
    <m/>
    <b v="1"/>
    <n v="306"/>
    <b v="0"/>
    <m/>
    <m/>
    <m/>
    <s v="Returned To Surveyor"/>
    <n v="5.5"/>
    <m/>
    <m/>
    <m/>
    <d v="2023-10-18T10:27:13"/>
    <d v="2023-10-18T10:43:17"/>
    <s v="Inder Jha"/>
    <n v="-1"/>
    <s v="-1"/>
    <s v="-1"/>
    <s v="LIVE"/>
    <s v="-1"/>
    <s v=""/>
    <s v="111111111"/>
    <s v="seema"/>
    <s v="-1"/>
    <s v="-1"/>
    <s v="1018"/>
    <s v="1027"/>
    <s v=""/>
    <s v="111111111-1018-102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0:27:46+05:30"/>
    <s v="-1"/>
    <s v="2023-10-18T10:27:46+05:30"/>
    <s v="SPEAK TO WOMEN WHO ARE 25 - 45 YEARS OF AGE"/>
    <s v="-1"/>
    <s v="-1"/>
    <s v="-1"/>
    <s v="-1"/>
    <s v="-1"/>
    <s v="-1"/>
    <s v="-1"/>
    <s v="2023-10-18"/>
    <s v="10:27:48"/>
    <s v="-1"/>
    <s v="8"/>
    <s v="2023-10-18T10:27:49+05:30"/>
    <s v="-1"/>
    <s v="8"/>
    <s v="-1"/>
    <s v="chetna gulati"/>
    <x v="0"/>
    <x v="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0:34:21+05:30"/>
    <s v="-1"/>
    <s v="395"/>
    <s v="2023-10-18T10:34:2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Maggi Cuppa Noodles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18T10:36:57+05:30"/>
    <s v="-1"/>
    <s v="15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0:37:17+05:30"/>
    <s v="2023-10-18T10:37:17+05:30"/>
    <s v="-1"/>
    <s v="571"/>
    <s v="-1"/>
    <s v="2023-10-18T10:37:17+05:30"/>
    <s v="2023-10-18T10:37:17+05:30"/>
    <s v="2023-10-18T10:37:17+05:30"/>
    <s v="-1"/>
    <s v="1697605637"/>
    <s v="2023-10-18T10:37:17+05:30"/>
    <s v="WILLING TO PARTICIPATE"/>
    <s v="-1"/>
    <s v=""/>
    <s v="-1"/>
    <s v="SAFFOLA MASALA OATS - CLASSIC MASALA CURRENT (AF3)"/>
    <s v="B4/151C"/>
    <s v="Metro station"/>
    <s v="keshav puram"/>
    <s v="110035"/>
    <s v="B4/151C"/>
    <s v="Metro station"/>
    <s v="keshav puram"/>
    <s v="110035"/>
    <s v="8076038008"/>
    <s v="-1"/>
    <s v="8076038008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8T10:43:16+05:30"/>
    <s v="-1"/>
    <s v="1697605996"/>
    <s v="-1"/>
    <s v="-1"/>
    <s v="-1"/>
    <s v="Screener Section 1"/>
    <s v="Screener Section 2"/>
    <s v="0"/>
    <s v="0"/>
    <s v="Main Section 3"/>
    <s v="0"/>
    <s v="Main Section 5"/>
    <s v="2023-10-18T10:43:16+05:30"/>
    <s v="2023-10-18T10:43:16+05:30"/>
    <s v="-1"/>
    <s v="359"/>
    <s v="-1"/>
    <s v="NaN"/>
    <s v="NaN"/>
    <s v="-1"/>
    <s v="-1"/>
    <s v="-1"/>
    <s v="93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4"/>
    <n v="-1"/>
    <d v="2023-10-18T11:10:02"/>
    <s v="2234891014"/>
    <s v="Android_Subject"/>
    <m/>
    <d v="1899-12-30T00:17:06"/>
    <d v="2023-10-18T14:47:11"/>
    <m/>
    <d v="2023-10-20T16:56:53"/>
    <m/>
    <m/>
    <b v="1"/>
    <n v="306"/>
    <b v="0"/>
    <m/>
    <m/>
    <m/>
    <s v="Returned To Surveyor"/>
    <n v="5.5"/>
    <m/>
    <m/>
    <m/>
    <d v="2023-10-18T11:10:02"/>
    <d v="2023-10-18T11:27:08"/>
    <s v="Inder Jha"/>
    <n v="-1"/>
    <s v="-1"/>
    <s v="-1"/>
    <s v="LIVE"/>
    <s v="-1"/>
    <s v=""/>
    <s v="111111111"/>
    <s v="seema"/>
    <s v="-1"/>
    <s v="-1"/>
    <s v="1018"/>
    <s v="1110"/>
    <s v=""/>
    <s v="111111111-1018-11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1:10:19+05:30"/>
    <s v="-1"/>
    <s v="2023-10-18T11:10:19+05:30"/>
    <s v="SPEAK TO WOMEN WHO ARE 25 - 45 YEARS OF AGE"/>
    <s v="-1"/>
    <s v="-1"/>
    <s v="-1"/>
    <s v="-1"/>
    <s v="-1"/>
    <s v="-1"/>
    <s v="-1"/>
    <s v="2023-10-18"/>
    <s v="11:10:22"/>
    <s v="-1"/>
    <s v="8"/>
    <s v="2023-10-18T11:10:22+05:30"/>
    <s v="-1"/>
    <s v="8"/>
    <s v="-1"/>
    <s v="Ritu taneja"/>
    <x v="0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1:16:12+05:30"/>
    <s v="-1"/>
    <s v="353"/>
    <s v="2023-10-18T11:16:1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Sunfeast Yippee Noodles"/>
    <s v="0"/>
    <s v="Top Ramen Cup Noodles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1:19:03+05:30"/>
    <s v="-1"/>
    <s v="17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1:19:29+05:30"/>
    <s v="2023-10-18T11:19:29+05:30"/>
    <s v="-1"/>
    <s v="550"/>
    <s v="-1"/>
    <s v="2023-10-18T11:19:29+05:30"/>
    <s v="2023-10-18T11:19:29+05:30"/>
    <s v="2023-10-18T11:19:29+05:30"/>
    <s v="-1"/>
    <s v="1697608169"/>
    <s v="2023-10-18T11:19:29+05:30"/>
    <s v="WILLING TO PARTICIPATE"/>
    <s v="-1"/>
    <s v=""/>
    <s v="-1"/>
    <s v="SAFFOLA MASALA OATS - VEGGIE TWIST CURRENT (BJ6)"/>
    <s v="B4/64D"/>
    <s v="keshav puram"/>
    <s v="kesahav puram"/>
    <s v="110035"/>
    <s v="B4/64D"/>
    <s v="keshav puram"/>
    <s v="kesahav puram"/>
    <s v="110035"/>
    <s v="9990262607"/>
    <s v="-1"/>
    <s v="9990262607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1:27:07+05:30"/>
    <s v="-1"/>
    <s v="1697608627"/>
    <s v="-1"/>
    <s v="-1"/>
    <s v="-1"/>
    <s v="Screener Section 1"/>
    <s v="Screener Section 2"/>
    <s v="0"/>
    <s v="0"/>
    <s v="Main Section 3"/>
    <s v="0"/>
    <s v="Main Section 5"/>
    <s v="2023-10-18T11:27:07+05:30"/>
    <s v="2023-10-18T11:27:07+05:30"/>
    <s v="-1"/>
    <s v="458"/>
    <s v="-1"/>
    <s v="NaN"/>
    <s v="NaN"/>
    <s v="-1"/>
    <s v="-1"/>
    <s v="-1"/>
    <s v="100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5"/>
    <n v="-1"/>
    <d v="2023-10-18T12:08:24"/>
    <s v="2234891014"/>
    <s v="Android_Subject"/>
    <m/>
    <s v="4.04:55:20"/>
    <d v="2023-10-18T14:47:11"/>
    <m/>
    <d v="2023-10-20T16:56:53"/>
    <m/>
    <m/>
    <b v="1"/>
    <n v="306"/>
    <b v="0"/>
    <m/>
    <m/>
    <m/>
    <s v="Approved"/>
    <n v="5.5"/>
    <m/>
    <m/>
    <m/>
    <d v="2023-10-18T12:08:24"/>
    <d v="2023-10-18T12:25:54"/>
    <s v="Inder Jha"/>
    <n v="-1"/>
    <s v="-1"/>
    <s v="-1"/>
    <s v="LIVE"/>
    <s v="For Placement"/>
    <s v=""/>
    <s v="111111111"/>
    <s v="seema"/>
    <s v="-1"/>
    <s v="-1"/>
    <s v="1018"/>
    <s v="1208"/>
    <s v=""/>
    <s v="111111111-1018-1208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09:11+05:30"/>
    <s v="-1"/>
    <s v="2023-10-18T12:09:11+05:30"/>
    <s v="SPEAK TO WOMEN WHO ARE 25 - 45 YEARS OF AGE"/>
    <s v="-1"/>
    <s v="-1"/>
    <s v="-1"/>
    <s v="-1"/>
    <s v="-1"/>
    <s v="-1"/>
    <s v="-1"/>
    <s v="2023-10-18"/>
    <s v="12:09:13"/>
    <s v="-1"/>
    <s v="8"/>
    <s v="2023-10-18T12:09:13+05:30"/>
    <s v="-1"/>
    <s v="8"/>
    <s v="-1"/>
    <s v="Kajal"/>
    <x v="0"/>
    <x v="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8T12:18:09+05:30"/>
    <s v="-1"/>
    <s v="538"/>
    <s v="2023-10-18T12:18:0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2:20:24+05:30"/>
    <s v="-1"/>
    <s v="1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2:20:52+05:30"/>
    <s v="2023-10-18T12:20:52+05:30"/>
    <s v="-1"/>
    <s v="701"/>
    <s v="-1"/>
    <s v="2023-10-18T12:20:52+05:30"/>
    <s v="2023-10-18T12:20:52+05:30"/>
    <s v="2023-10-18T12:20:52+05:30"/>
    <s v="-1"/>
    <s v="1697611852"/>
    <s v="2023-10-18T12:20:52+05:30"/>
    <s v="WILLING TO PARTICIPATE"/>
    <s v="-1"/>
    <s v=""/>
    <s v="-1"/>
    <s v="SAFFOLA MASALA OATS - CLASSIC MASALA CURRENT (AF3)"/>
    <s v="B4/311D"/>
    <s v="keshav puram"/>
    <s v="keshav puram"/>
    <s v="110035"/>
    <s v="B4/311D"/>
    <s v="keshav puram"/>
    <s v="keshav puram"/>
    <s v="110035"/>
    <s v="8882586758"/>
    <s v="-1"/>
    <s v="8882586758"/>
    <s v="-1"/>
    <s v="GRADUATE/ POST GRADUATE: GENERAL"/>
    <s v="-1"/>
    <s v="UNEMPLOYED"/>
    <s v=""/>
    <s v="4"/>
    <s v="0"/>
    <s v="0"/>
    <s v="0"/>
    <s v="1"/>
    <s v="1"/>
    <s v="1"/>
    <s v="1"/>
    <s v="0"/>
    <s v="0"/>
    <s v="-1"/>
    <s v="-1"/>
    <s v="YES"/>
    <s v="2023-10-18T12:25:52+05:30"/>
    <s v="-1"/>
    <s v="1697612152"/>
    <s v="-1"/>
    <s v="-1"/>
    <s v="-1"/>
    <s v="Screener Section 1"/>
    <s v="Screener Section 2"/>
    <s v="0"/>
    <s v="0"/>
    <s v="Main Section 3"/>
    <s v="0"/>
    <s v="Main Section 5"/>
    <s v="2023-10-18T12:25:52+05:30"/>
    <s v="2023-10-18T12:25:52+05:30"/>
    <s v="-1"/>
    <s v="301"/>
    <s v="-1"/>
    <s v="NaN"/>
    <s v="NaN"/>
    <s v="-1"/>
    <s v="-1"/>
    <s v="-1"/>
    <s v="1002"/>
    <s v="-1"/>
    <s v="2023-10-22"/>
    <s v="-1"/>
    <s v="-1"/>
    <s v="SAFFOLA MASALA OATS - CLASSIC MASALA CURRENT (AF3)"/>
    <s v="2023-10-29"/>
    <s v="16:00:4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6"/>
    <n v="-1"/>
    <d v="2023-10-18T13:00:18"/>
    <s v="2234891014"/>
    <s v="Android_Subject"/>
    <m/>
    <s v="4.04:04:30"/>
    <d v="2023-10-18T14:47:11"/>
    <m/>
    <d v="2023-10-20T16:56:53"/>
    <m/>
    <m/>
    <b v="1"/>
    <n v="306"/>
    <b v="0"/>
    <m/>
    <m/>
    <m/>
    <s v="Approved"/>
    <n v="5.5"/>
    <m/>
    <m/>
    <m/>
    <d v="2023-10-18T13:00:18"/>
    <d v="2023-10-18T13:17:06"/>
    <s v="Inder Jha"/>
    <n v="-1"/>
    <s v="-1"/>
    <s v="-1"/>
    <s v="LIVE"/>
    <s v="For Placement"/>
    <s v=""/>
    <s v="111111111"/>
    <s v="seema"/>
    <s v="-1"/>
    <s v="-1"/>
    <s v="1018"/>
    <s v="1300"/>
    <s v=""/>
    <s v="111111111-1018-13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3:00:54+05:30"/>
    <s v="-1"/>
    <s v="2023-10-18T13:00:54+05:30"/>
    <s v="SPEAK TO WOMEN WHO ARE 25 - 45 YEARS OF AGE"/>
    <s v="-1"/>
    <s v="-1"/>
    <s v="-1"/>
    <s v="-1"/>
    <s v="-1"/>
    <s v="-1"/>
    <s v="-1"/>
    <s v="2023-10-18"/>
    <s v="13:00:56"/>
    <s v="-1"/>
    <s v="8"/>
    <s v="2023-10-18T13:00:57+05:30"/>
    <s v="-1"/>
    <s v="8"/>
    <s v="-1"/>
    <s v="Geeta"/>
    <x v="0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3:07:19+05:30"/>
    <s v="-1"/>
    <s v="385"/>
    <s v="2023-10-18T13:07:20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10:11+05:30"/>
    <s v="-1"/>
    <s v="17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8T13:10:33+05:30"/>
    <s v="2023-10-18T13:10:33+05:30"/>
    <s v="-1"/>
    <s v="580"/>
    <s v="-1"/>
    <s v="2023-10-18T13:10:33+05:30"/>
    <s v="2023-10-18T13:10:33+05:30"/>
    <s v="2023-10-18T13:10:33+05:30"/>
    <s v="-1"/>
    <s v="1697614833"/>
    <s v="2023-10-18T13:10:33+05:30"/>
    <s v="WILLING TO PARTICIPATE"/>
    <s v="-1"/>
    <s v=""/>
    <s v="-1"/>
    <s v="SAFFOLA MASALA OATS - CLASSIC MASALA TEST (NP9)"/>
    <s v="B4/27A"/>
    <s v="Keshav puram"/>
    <s v="keshav puram"/>
    <s v="110035"/>
    <s v="B4/27A"/>
    <s v="Keshav puram"/>
    <s v="keshav puram"/>
    <s v="110035"/>
    <s v="8285089106"/>
    <s v="-1"/>
    <s v="8285089106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3:17:05+05:30"/>
    <s v="-1"/>
    <s v="1697615225"/>
    <s v="-1"/>
    <s v="-1"/>
    <s v="-1"/>
    <s v="Screener Section 1"/>
    <s v="Screener Section 2"/>
    <s v="0"/>
    <s v="0"/>
    <s v="Main Section 3"/>
    <s v="0"/>
    <s v="Main Section 5"/>
    <s v="2023-10-18T13:17:05+05:30"/>
    <s v="2023-10-18T13:17:05+05:30"/>
    <s v="-1"/>
    <s v="392"/>
    <s v="-1"/>
    <s v="NaN"/>
    <s v="NaN"/>
    <s v="-1"/>
    <s v="-1"/>
    <s v="-1"/>
    <s v="972"/>
    <s v="-1"/>
    <s v="2023-10-22"/>
    <s v="-1"/>
    <s v="-1"/>
    <s v="SAFFOLA MASALA OATS - CLASSIC MASALA TEST (NP9)"/>
    <s v="2023-10-29"/>
    <s v="17:04:4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7"/>
    <n v="-1"/>
    <d v="2023-10-18T13:59:14"/>
    <s v="2234891014"/>
    <s v="Android_Subject"/>
    <m/>
    <s v="4.03:07:06"/>
    <d v="2023-10-18T14:47:11"/>
    <m/>
    <d v="2023-10-20T16:56:53"/>
    <m/>
    <m/>
    <b v="1"/>
    <n v="306"/>
    <b v="0"/>
    <m/>
    <m/>
    <m/>
    <s v="Approved"/>
    <n v="5.5"/>
    <m/>
    <m/>
    <m/>
    <d v="2023-10-18T13:59:14"/>
    <d v="2023-10-18T14:18:30"/>
    <s v="Inder Jha"/>
    <n v="-1"/>
    <s v="-1"/>
    <s v="-1"/>
    <s v="LIVE"/>
    <s v="For Placement"/>
    <s v=""/>
    <s v="111111111"/>
    <s v="seema"/>
    <s v="-1"/>
    <s v="-1"/>
    <s v="1018"/>
    <s v="1359"/>
    <s v=""/>
    <s v="111111111-1018-1359"/>
    <s v="1"/>
    <s v="1"/>
    <s v="0"/>
    <s v="-1"/>
    <s v="-1"/>
    <s v="77.16409166666668"/>
    <s v="28.679434999999998"/>
    <s v="77d 9' 50.73&quot; , 28d 40' 45.966&quot;_x000a_null"/>
    <s v="96"/>
    <s v="-1"/>
    <s v="-1"/>
    <s v="0"/>
    <s v="100%"/>
    <s v="-1"/>
    <s v="CNST3"/>
    <s v="CS10"/>
    <s v="-1"/>
    <s v="-1"/>
    <s v="-1"/>
    <s v="-1"/>
    <s v="-1"/>
    <s v="2023-10-18T14:00:31+05:30"/>
    <s v="-1"/>
    <s v="2023-10-18T14:00:31+05:30"/>
    <s v="SPEAK TO WOMEN WHO ARE 25 - 45 YEARS OF AGE"/>
    <s v="-1"/>
    <s v="-1"/>
    <s v="-1"/>
    <s v="-1"/>
    <s v="-1"/>
    <s v="-1"/>
    <s v="-1"/>
    <s v="2023-10-18"/>
    <s v="14:00:33"/>
    <s v="-1"/>
    <s v="8"/>
    <s v="2023-10-18T14:00:34+05:30"/>
    <s v="-1"/>
    <s v="8"/>
    <s v="-1"/>
    <s v="sadhna"/>
    <x v="0"/>
    <x v="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4:06:20+05:30"/>
    <s v="-1"/>
    <s v="349"/>
    <s v="2023-10-18T14:06:20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08:36+05:30"/>
    <s v="-1"/>
    <s v="13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8T14:08:54+05:30"/>
    <s v="2023-10-18T14:08:54+05:30"/>
    <s v="-1"/>
    <s v="503"/>
    <s v="-1"/>
    <s v="2023-10-18T14:08:54+05:30"/>
    <s v="2023-10-18T14:08:54+05:30"/>
    <s v="2023-10-18T14:08:54+05:30"/>
    <s v="-1"/>
    <s v="1697618334"/>
    <s v="2023-10-18T14:08:54+05:30"/>
    <s v="WILLING TO PARTICIPATE"/>
    <s v="-1"/>
    <s v=""/>
    <s v="-1"/>
    <s v="SAFFOLA MASALA OATS - VEGGIE TWIST TEST (LK2)"/>
    <s v="B4/3 D"/>
    <s v="keshav puram"/>
    <s v="keshav puram"/>
    <s v="110035"/>
    <s v="B4/3 D"/>
    <s v="keshav puram"/>
    <s v="keshav puram"/>
    <s v="110035"/>
    <s v="9953492316"/>
    <s v="-1"/>
    <s v="9953492316"/>
    <s v="-1"/>
    <s v="GRADUATE/ POST GRADUATE: GENERAL"/>
    <s v="-1"/>
    <s v="HOUSEWIFE"/>
    <s v=""/>
    <s v="4"/>
    <s v="1"/>
    <s v="1"/>
    <s v="0"/>
    <s v="1"/>
    <s v="1"/>
    <s v="0"/>
    <s v="0"/>
    <s v="0"/>
    <s v="0"/>
    <s v="1"/>
    <s v="0"/>
    <s v="YES"/>
    <s v="2023-10-18T14:18:29+05:30"/>
    <s v="-1"/>
    <s v="1697618909"/>
    <s v="-1"/>
    <s v="-1"/>
    <s v="-1"/>
    <s v="Screener Section 1"/>
    <s v="Screener Section 2"/>
    <s v="0"/>
    <s v="0"/>
    <s v="Main Section 3"/>
    <s v="0"/>
    <s v="Main Section 5"/>
    <s v="2023-10-18T14:18:29+05:30"/>
    <s v="2023-10-18T14:18:29+05:30"/>
    <s v="-1"/>
    <s v="575"/>
    <s v="-1"/>
    <s v="NaN"/>
    <s v="NaN"/>
    <s v="-1"/>
    <s v="-1"/>
    <s v="-1"/>
    <s v="1078"/>
    <s v="-1"/>
    <s v="2023-10-22"/>
    <s v="-1"/>
    <s v="-1"/>
    <s v="SAFFOLA MASALA OATS - VEGGIE TWIST TEST (LK2)"/>
    <s v="2023-10-29"/>
    <s v="18:30:1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1351"/>
    <n v="-1"/>
    <d v="2023-10-18T14:39:14"/>
    <s v="2234891034"/>
    <s v="Android_Subject"/>
    <m/>
    <s v="1.06:38:46"/>
    <d v="2023-10-18T14:54:46"/>
    <m/>
    <d v="2023-10-18T20:12:37"/>
    <m/>
    <m/>
    <b v="1"/>
    <n v="306"/>
    <b v="0"/>
    <m/>
    <s v="26.86909"/>
    <s v="80.955668333"/>
    <s v="Approved"/>
    <n v="5.5"/>
    <m/>
    <m/>
    <m/>
    <d v="2023-10-18T14:39:14"/>
    <d v="2023-10-18T14:54:42"/>
    <s v="Anshu Srivastava"/>
    <n v="-1"/>
    <s v="-1"/>
    <s v="-1"/>
    <s v="LIVE"/>
    <s v="For Placement"/>
    <s v=""/>
    <s v="311111116"/>
    <s v="Manu Shrivastava "/>
    <s v="-1"/>
    <s v="-1"/>
    <s v="1018"/>
    <s v="1439"/>
    <s v=""/>
    <s v="311111116-1018-1439"/>
    <s v="1"/>
    <s v="1"/>
    <s v="0"/>
    <s v="-1"/>
    <s v="-1"/>
    <s v="80.95568499999999"/>
    <s v="26.869048333333332"/>
    <s v="80d 57' 20.466&quot; , 26d 52' 8.574&quot;_x000a_null"/>
    <s v="96"/>
    <s v="-1"/>
    <s v="-1"/>
    <s v="0"/>
    <s v="100%"/>
    <s v="-1"/>
    <s v="CNST3"/>
    <s v="CS10"/>
    <s v="-1"/>
    <s v="-1"/>
    <s v="-1"/>
    <s v="-1"/>
    <s v="-1"/>
    <s v="2023-10-18T14:39:39+05:30"/>
    <s v="-1"/>
    <s v="2023-10-18T14:39:39+05:30"/>
    <s v="SPEAK TO WOMEN WHO ARE 25 - 45 YEARS OF AGE"/>
    <s v="-1"/>
    <s v="-1"/>
    <s v="-1"/>
    <s v="-1"/>
    <s v="-1"/>
    <s v="-1"/>
    <s v="-1"/>
    <s v="2023-10-18"/>
    <s v="14:39:41"/>
    <s v="-1"/>
    <s v="8"/>
    <s v="2023-10-18T14:39:42+05:30"/>
    <s v="-1"/>
    <s v="8"/>
    <s v="-1"/>
    <s v="Nainsi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42:13+05:30"/>
    <s v="-1"/>
    <s v="154"/>
    <s v="2023-10-18T14:42:1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46:04+05:30"/>
    <s v="-1"/>
    <s v="23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4:46:20+05:30"/>
    <s v="2023-10-18T14:46:20+05:30"/>
    <s v="-1"/>
    <s v="402"/>
    <s v="-1"/>
    <s v="2023-10-18T14:46:20+05:30"/>
    <s v="2023-10-18T14:46:20+05:30"/>
    <s v="2023-10-18T14:46:20+05:30"/>
    <s v="-1"/>
    <s v="1697620580"/>
    <s v="2023-10-18T14:46:20+05:30"/>
    <s v="WILLING TO PARTICIPATE"/>
    <s v="-1"/>
    <s v=""/>
    <s v="-1"/>
    <s v="SAFFOLA MASALA OATS - VEGGIE TWIST CURRENT (BJ6)"/>
    <s v="00"/>
    <s v="00"/>
    <s v="Sadar"/>
    <s v="226002"/>
    <s v="00"/>
    <s v="00"/>
    <s v="Sadar"/>
    <s v="226002"/>
    <s v="9696957488"/>
    <s v="-1"/>
    <s v="9696957488"/>
    <s v="-1"/>
    <s v="SCHOOL-5 TO 9 YEARS"/>
    <s v="-1"/>
    <s v="HOUSEWIFE"/>
    <s v=""/>
    <s v="5"/>
    <s v="0"/>
    <s v="2"/>
    <s v="1"/>
    <s v="1"/>
    <s v="1"/>
    <s v="0"/>
    <s v="0"/>
    <s v="0"/>
    <s v="0"/>
    <s v="-1"/>
    <s v="-1"/>
    <s v="YES"/>
    <s v="2023-10-18T14:54:41+05:30"/>
    <s v="-1"/>
    <s v="1697621081"/>
    <s v="-1"/>
    <s v="-1"/>
    <s v="-1"/>
    <s v="Screener Section 1"/>
    <s v="Screener Section 2"/>
    <s v="0"/>
    <s v="0"/>
    <s v="Main Section 3"/>
    <s v="0"/>
    <s v="Main Section 5"/>
    <s v="2023-10-18T14:54:41+05:30"/>
    <s v="2023-10-18T14:54:41+05:30"/>
    <s v="-1"/>
    <s v="490"/>
    <s v="-1"/>
    <s v="80.95566833333334"/>
    <s v="26.869089999999996"/>
    <s v="80d 57' 20.406&quot; , 26d 52' 8.724&quot;_x000a_null"/>
    <s v="-1"/>
    <s v="-1"/>
    <s v="892"/>
    <s v="-1"/>
    <s v="2023-10-19"/>
    <s v="-1"/>
    <s v="-1"/>
    <s v="SAFFOLA MASALA OATS - VEGGIE TWIST CURRENT (BJ6)"/>
    <s v="2023-10-26"/>
    <s v="11:17:5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1463"/>
    <n v="-1"/>
    <d v="2023-10-18T14:36:06"/>
    <s v="2234891034"/>
    <s v="Android_Subject"/>
    <m/>
    <s v="1.06:42:11"/>
    <d v="2023-10-18T14:56:59"/>
    <m/>
    <d v="2023-10-18T19:52:18"/>
    <m/>
    <m/>
    <b v="1"/>
    <n v="306"/>
    <b v="0"/>
    <m/>
    <m/>
    <m/>
    <s v="Approved"/>
    <n v="5.5"/>
    <m/>
    <m/>
    <m/>
    <d v="2023-10-18T14:36:06"/>
    <d v="2023-10-18T14:56:51"/>
    <s v="Anshu Srivastava"/>
    <n v="-1"/>
    <s v="-1"/>
    <s v="-1"/>
    <s v="LIVE"/>
    <s v="For Placement"/>
    <s v=""/>
    <s v="311111111"/>
    <s v="Afreen"/>
    <s v="-1"/>
    <s v="-1"/>
    <s v="1018"/>
    <s v="1436"/>
    <s v=""/>
    <s v="311111111-1018-1436"/>
    <s v="1"/>
    <s v="1"/>
    <s v="0"/>
    <s v="-1"/>
    <s v="-1"/>
    <s v="80.922815"/>
    <s v="26.842320000000004"/>
    <s v="80d 55' 22.134&quot; , 26d 50' 32.352&quot;_x000a_null"/>
    <s v="96"/>
    <s v="-1"/>
    <s v="-1"/>
    <s v="0"/>
    <s v="100%"/>
    <s v="-1"/>
    <s v="CNST3"/>
    <s v="CS10"/>
    <s v="-1"/>
    <s v="-1"/>
    <s v="-1"/>
    <s v="-1"/>
    <s v="-1"/>
    <s v="2023-10-18T14:37:50+05:30"/>
    <s v="-1"/>
    <s v="2023-10-18T14:37:50+05:30"/>
    <s v="SPEAK TO WOMEN WHO ARE 25 - 45 YEARS OF AGE"/>
    <s v="-1"/>
    <s v="-1"/>
    <s v="-1"/>
    <s v="-1"/>
    <s v="-1"/>
    <s v="-1"/>
    <s v="-1"/>
    <s v="2023-10-18"/>
    <s v="14:39:09"/>
    <s v="-1"/>
    <s v="8"/>
    <s v="2023-10-18T14:39:13+05:30"/>
    <s v="-1"/>
    <s v="8"/>
    <s v="-1"/>
    <s v="Laxmi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SSC/ HSC"/>
    <s v="UNSKILLED WORKER"/>
    <s v="D"/>
    <s v="-1"/>
    <s v="D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45:05+05:30"/>
    <s v="-1"/>
    <s v="435"/>
    <s v="2023-10-18T14:45:0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0"/>
    <s v="Frozen Snacks Like Smileys, Fries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50:54+05:30"/>
    <s v="-1"/>
    <s v="34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8T14:51:19+05:30"/>
    <s v="2023-10-18T14:51:19+05:30"/>
    <s v="-1"/>
    <s v="803"/>
    <s v="-1"/>
    <s v="2023-10-18T14:51:19+05:30"/>
    <s v="2023-10-18T14:51:19+05:30"/>
    <s v="2023-10-18T14:51:19+05:30"/>
    <s v="-1"/>
    <s v="1697620879"/>
    <s v="2023-10-18T14:51:19+05:30"/>
    <s v="WILLING TO PARTICIPATE"/>
    <s v="-1"/>
    <s v=""/>
    <s v="-1"/>
    <s v="SAFFOLA MASALA OATS - VEGGIE TWIST CURRENT (BJ6)"/>
    <s v="Rahul Gautam"/>
    <s v="Khurshed Baghn Gate Wali "/>
    <s v="Ganesh Ganj"/>
    <s v="226018"/>
    <s v="Rahul Gautam"/>
    <s v="Khurshed Baghn Gate Wali"/>
    <s v="Ganesh Ganj"/>
    <s v="226018"/>
    <s v="6307830325"/>
    <s v="-1"/>
    <s v="6307830325"/>
    <s v="-1"/>
    <s v="SSC/ HSC"/>
    <s v="-1"/>
    <s v="HOUSEWIFE"/>
    <s v=""/>
    <s v="5"/>
    <s v="0"/>
    <s v="0"/>
    <s v="0"/>
    <s v="2"/>
    <s v="1"/>
    <s v="1"/>
    <s v="1"/>
    <s v="0"/>
    <s v="0"/>
    <s v="-1"/>
    <s v="-1"/>
    <s v="YES"/>
    <s v="2023-10-18T14:56:48+05:30"/>
    <s v="-1"/>
    <s v="1697621208"/>
    <s v="-1"/>
    <s v="-1"/>
    <s v="-1"/>
    <s v="Screener Section 1"/>
    <s v="Screener Section 2"/>
    <s v="0"/>
    <s v="0"/>
    <s v="Main Section 3"/>
    <s v="0"/>
    <s v="Main Section 5"/>
    <s v="2023-10-18T14:56:48+05:30"/>
    <s v="2023-10-18T14:56:48+05:30"/>
    <s v="-1"/>
    <s v="329"/>
    <s v="-1"/>
    <s v="NaN"/>
    <s v="NaN"/>
    <s v="-1"/>
    <s v="-1"/>
    <s v="-1"/>
    <s v="1132"/>
    <s v="-1"/>
    <s v="2023-10-19"/>
    <s v="-1"/>
    <s v="-1"/>
    <s v="SAFFOLA MASALA OATS - VEGGIE TWIST CURRENT (BJ6)"/>
    <s v="2023-10-26"/>
    <s v="17:18:1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236"/>
    <n v="-1"/>
    <d v="2023-10-18T14:56:45"/>
    <s v="2234891034"/>
    <s v="Android_Subject"/>
    <m/>
    <s v="1.06:21:47"/>
    <d v="2023-10-18T15:12:20"/>
    <m/>
    <d v="2023-10-18T20:12:37"/>
    <m/>
    <m/>
    <b v="1"/>
    <n v="306"/>
    <b v="0"/>
    <m/>
    <s v="26.868928333"/>
    <s v="80.955948333"/>
    <s v="Approved"/>
    <n v="5.5"/>
    <m/>
    <m/>
    <m/>
    <d v="2023-10-18T14:56:45"/>
    <d v="2023-10-18T15:12:18"/>
    <s v="Anshu Srivastava"/>
    <n v="-1"/>
    <s v="-1"/>
    <s v="-1"/>
    <s v="LIVE"/>
    <s v="For Placement"/>
    <s v=""/>
    <s v="311111116"/>
    <s v="Manu Shrivastava "/>
    <s v="-1"/>
    <s v="-1"/>
    <s v="1018"/>
    <s v="1456"/>
    <s v=""/>
    <s v="311111116-1018-1456"/>
    <s v="1"/>
    <s v="1"/>
    <s v="0"/>
    <s v="-1"/>
    <s v="-1"/>
    <s v="80.95567833333332"/>
    <s v="26.86924333333333"/>
    <s v="80d 57' 20.442&quot; , 26d 52' 9.276&quot;_x000a_null"/>
    <s v="96"/>
    <s v="-1"/>
    <s v="-1"/>
    <s v="0"/>
    <s v="100%"/>
    <s v="-1"/>
    <s v="CNST3"/>
    <s v="CS10"/>
    <s v="-1"/>
    <s v="-1"/>
    <s v="-1"/>
    <s v="-1"/>
    <s v="-1"/>
    <s v="2023-10-18T14:56:59+05:30"/>
    <s v="-1"/>
    <s v="2023-10-18T14:56:59+05:30"/>
    <s v="SPEAK TO WOMEN WHO ARE 25 - 45 YEARS OF AGE"/>
    <s v="-1"/>
    <s v="-1"/>
    <s v="-1"/>
    <s v="-1"/>
    <s v="-1"/>
    <s v="-1"/>
    <s v="-1"/>
    <s v="2023-10-18"/>
    <s v="14:57:02"/>
    <s v="-1"/>
    <s v="8"/>
    <s v="2023-10-18T14:57:03+05:30"/>
    <s v="-1"/>
    <s v="8"/>
    <s v="-1"/>
    <s v="Arti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5:00:58+05:30"/>
    <s v="-1"/>
    <s v="239"/>
    <s v="2023-10-18T15:00:58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15:06:10+05:30"/>
    <s v="-1"/>
    <s v="3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5:06:16+05:30"/>
    <s v="2023-10-18T15:06:16+05:30"/>
    <s v="-1"/>
    <s v="557"/>
    <s v="-1"/>
    <s v="2023-10-18T15:06:16+05:30"/>
    <s v="2023-10-18T15:06:16+05:30"/>
    <s v="2023-10-18T15:06:16+05:30"/>
    <s v="-1"/>
    <s v="1697621776"/>
    <s v="2023-10-18T15:06:16+05:30"/>
    <s v="WILLING TO PARTICIPATE"/>
    <s v="-1"/>
    <s v=""/>
    <s v="-1"/>
    <s v="SAFFOLA MASALA OATS - VEGGIE TWIST TEST (LK2)"/>
    <s v="00"/>
    <s v="00"/>
    <s v="Sadar"/>
    <s v="226002"/>
    <s v="00"/>
    <s v="00"/>
    <s v="Sadar"/>
    <s v="226002"/>
    <s v="7232997664"/>
    <s v="-1"/>
    <s v="7232997664"/>
    <s v="-1"/>
    <s v="SCHOOL-5 TO 9 YEARS"/>
    <s v="-1"/>
    <s v="HOUSEWIFE"/>
    <s v=""/>
    <s v="5"/>
    <s v="0"/>
    <s v="1"/>
    <s v="0"/>
    <s v="1"/>
    <s v="1"/>
    <s v="1"/>
    <s v="1"/>
    <s v="0"/>
    <s v="0"/>
    <s v="-1"/>
    <s v="-1"/>
    <s v="YES"/>
    <s v="2023-10-18T15:12:17+05:30"/>
    <s v="-1"/>
    <s v="1697622137"/>
    <s v="-1"/>
    <s v="-1"/>
    <s v="-1"/>
    <s v="Screener Section 1"/>
    <s v="Screener Section 2"/>
    <s v="0"/>
    <s v="0"/>
    <s v="Main Section 3"/>
    <s v="0"/>
    <s v="Main Section 5"/>
    <s v="2023-10-18T15:12:17+05:30"/>
    <s v="2023-10-18T15:12:17+05:30"/>
    <s v="-1"/>
    <s v="362"/>
    <s v="-1"/>
    <s v="80.95594833333332"/>
    <s v="26.86892833333333"/>
    <s v="80d 57' 21.414&quot; , 26d 52' 8.142&quot;_x000a_null"/>
    <s v="-1"/>
    <s v="-1"/>
    <s v="919"/>
    <s v="-1"/>
    <s v="2023-10-19"/>
    <s v="-1"/>
    <s v="-1"/>
    <s v="SAFFOLA MASALA OATS - VEGGIE TWIST TEST (LK2)"/>
    <s v="2023-10-26"/>
    <s v="18:18:3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819"/>
    <n v="-1"/>
    <d v="2023-10-18T15:06:15"/>
    <s v="2234891034"/>
    <s v="Android_Subject"/>
    <m/>
    <s v="1.06:12:31"/>
    <d v="2023-10-18T15:22:11"/>
    <m/>
    <d v="2023-10-18T19:46:57"/>
    <m/>
    <m/>
    <b v="1"/>
    <n v="306"/>
    <b v="0"/>
    <m/>
    <s v="26.84216"/>
    <s v="80.922638333"/>
    <s v="Approved"/>
    <n v="5.5"/>
    <m/>
    <m/>
    <m/>
    <d v="2023-10-18T15:06:15"/>
    <d v="2023-10-18T15:22:10"/>
    <s v="Anshu Srivastava"/>
    <n v="-1"/>
    <s v="-1"/>
    <s v="-1"/>
    <s v="LIVE"/>
    <s v="For Placement"/>
    <s v=""/>
    <s v="311111111"/>
    <s v="Afreen"/>
    <s v="-1"/>
    <s v="-1"/>
    <s v="1018"/>
    <s v="1506"/>
    <s v=""/>
    <s v="311111111-1018-1506"/>
    <s v="1"/>
    <s v="1"/>
    <s v="0"/>
    <s v="-1"/>
    <s v="-1"/>
    <s v="80.92256666666667"/>
    <s v="26.842081666666665"/>
    <s v="80d 55' 21.24&quot; , 26d 50' 31.494&quot;_x000a_null"/>
    <s v="96"/>
    <s v="-1"/>
    <s v="-1"/>
    <s v="0"/>
    <s v="100%"/>
    <s v="-1"/>
    <s v="CNST3"/>
    <s v="CS10"/>
    <s v="-1"/>
    <s v="-1"/>
    <s v="-1"/>
    <s v="-1"/>
    <s v="-1"/>
    <s v="2023-10-18T15:07:03+05:30"/>
    <s v="-1"/>
    <s v="2023-10-18T15:07:03+05:30"/>
    <s v="SPEAK TO WOMEN WHO ARE 25 - 45 YEARS OF AGE"/>
    <s v="-1"/>
    <s v="-1"/>
    <s v="-1"/>
    <s v="-1"/>
    <s v="-1"/>
    <s v="-1"/>
    <s v="-1"/>
    <s v="2023-10-18"/>
    <s v="15:07:20"/>
    <s v="-1"/>
    <s v="8"/>
    <s v="2023-10-18T15:07:21+05:30"/>
    <s v="-1"/>
    <s v="8"/>
    <s v="-1"/>
    <s v="Shweta"/>
    <x v="2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5:12:40+05:30"/>
    <s v="-1"/>
    <s v="337"/>
    <s v="2023-10-18T15:12:40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5:17:50+05:30"/>
    <s v="-1"/>
    <s v="3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5:18:22+05:30"/>
    <s v="2023-10-18T15:18:22+05:30"/>
    <s v="-1"/>
    <s v="658"/>
    <s v="-1"/>
    <s v="2023-10-18T15:18:22+05:30"/>
    <s v="2023-10-18T15:18:22+05:30"/>
    <s v="2023-10-18T15:18:22+05:30"/>
    <s v="-1"/>
    <s v="1697622502"/>
    <s v="2023-10-18T15:18:22+05:30"/>
    <s v="WILLING TO PARTICIPATE"/>
    <s v="-1"/>
    <s v=""/>
    <s v="-1"/>
    <s v="SAFFOLA MASALA OATS - CLASSIC MASALA TEST (NP9)"/>
    <s v="137/46"/>
    <s v="Khurshe"/>
    <s v="Ganesh Ganj"/>
    <s v="226018"/>
    <s v="137/46"/>
    <s v="Khurshe"/>
    <s v="Ganesh Ganj"/>
    <s v="226018"/>
    <s v="9793251723"/>
    <s v="-1"/>
    <s v="9793251723"/>
    <s v="-1"/>
    <s v="GRADUATE/ POST GRADUATE: GENERAL"/>
    <s v="-1"/>
    <s v="HOUSEWIFE"/>
    <s v=""/>
    <s v="4"/>
    <s v="0"/>
    <s v="0"/>
    <s v="1"/>
    <s v="1"/>
    <s v="0"/>
    <s v="1"/>
    <s v="1"/>
    <s v="0"/>
    <s v="0"/>
    <s v="-1"/>
    <s v="-1"/>
    <s v="YES"/>
    <s v="2023-10-18T15:22:08+05:30"/>
    <s v="-1"/>
    <s v="1697622728"/>
    <s v="-1"/>
    <s v="-1"/>
    <s v="-1"/>
    <s v="Screener Section 1"/>
    <s v="Screener Section 2"/>
    <s v="0"/>
    <s v="0"/>
    <s v="Main Section 3"/>
    <s v="0"/>
    <s v="Main Section 5"/>
    <s v="2023-10-18T15:22:05+05:30"/>
    <s v="2023-10-18T15:22:08+05:30"/>
    <s v="-1"/>
    <s v="223"/>
    <s v="-1"/>
    <s v="80.92263833333332"/>
    <s v="26.842159999999996"/>
    <s v="80d 55' 21.498&quot; , 26d 50' 31.776&quot;_x000a_null"/>
    <s v="-1"/>
    <s v="-1"/>
    <s v="881"/>
    <s v="-1"/>
    <s v="2023-10-19"/>
    <s v="-1"/>
    <s v="-1"/>
    <s v="SAFFOLA MASALA OATS - CLASSIC MASALA TEST (NP9)"/>
    <s v="2023-10-26"/>
    <s v="09:18:4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33"/>
    <n v="-1"/>
    <d v="2023-10-18T15:07:28"/>
    <s v="2234891059"/>
    <s v="Android_Subject"/>
    <m/>
    <s v="4.09:05:15"/>
    <d v="2023-10-18T15:24:13"/>
    <m/>
    <d v="2023-10-18T20:03:05"/>
    <m/>
    <m/>
    <b v="1"/>
    <n v="306"/>
    <b v="0"/>
    <m/>
    <s v="22.582646667"/>
    <s v="88.393028333"/>
    <s v="Approved"/>
    <n v="5.5"/>
    <m/>
    <m/>
    <m/>
    <d v="2023-10-18T15:07:28"/>
    <d v="2023-10-18T15:24:10"/>
    <s v="Samit Ghosh"/>
    <n v="-1"/>
    <s v="-1"/>
    <s v="-1"/>
    <s v="LIVE"/>
    <s v="For QC"/>
    <s v=""/>
    <s v="411111115"/>
    <s v="Swapna Paul"/>
    <s v="-1"/>
    <s v="-1"/>
    <s v="1018"/>
    <s v="1507"/>
    <s v=""/>
    <s v="411111115-1018-1507"/>
    <s v="1"/>
    <s v="1"/>
    <s v="0"/>
    <s v="-1"/>
    <s v="-1"/>
    <s v="88.39303999999998"/>
    <s v="22.582874999999998"/>
    <s v="88d 23' 34.944&quot; , 22d 34' 58.35&quot;_x000a_null"/>
    <s v="96"/>
    <s v="-1"/>
    <s v="-1"/>
    <s v="0"/>
    <s v="100%"/>
    <s v="-1"/>
    <s v="CNST1"/>
    <s v="CS9C"/>
    <s v="-1"/>
    <s v="-1"/>
    <s v="-1"/>
    <s v="-1"/>
    <s v="-1"/>
    <s v="2023-10-18T15:07:59+05:30"/>
    <s v="-1"/>
    <s v="2023-10-18T15:07:59+05:30"/>
    <s v="SPEAK TO WOMEN WHO ARE 25 - 45 YEARS OF AGE"/>
    <s v="-1"/>
    <s v="-1"/>
    <s v="-1"/>
    <s v="-1"/>
    <s v="-1"/>
    <s v="-1"/>
    <s v="-1"/>
    <s v="2023-10-18"/>
    <s v="15:08:40"/>
    <s v="-1"/>
    <s v="8"/>
    <s v="2023-10-18T15:08:42+05:30"/>
    <s v="-1"/>
    <s v="8"/>
    <s v="-1"/>
    <s v="Susmita Basak"/>
    <x v="1"/>
    <x v="2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PETTY TRADERS"/>
    <s v="B2"/>
    <s v="-1"/>
    <s v="B"/>
    <s v="Electricity Connection"/>
    <s v="Ceiling Fan"/>
    <s v="LPG Stove"/>
    <s v="0"/>
    <s v="Colour TV"/>
    <s v="Refrigerator"/>
    <s v="0"/>
    <s v="Personal Computer/ Laptop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8T15:14:59+05:30"/>
    <s v="-1"/>
    <s v="420"/>
    <s v="2023-10-18T15:14:59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Maggi Hot Heads Noodles"/>
    <s v="0"/>
    <s v="0"/>
    <s v="0"/>
    <s v="Top Ramen Noodles"/>
    <s v="0"/>
    <s v="0"/>
    <s v="0"/>
    <s v="0"/>
    <s v="0"/>
    <s v="0"/>
    <s v="0"/>
    <s v="0"/>
    <s v="Knorr Soupy Noodles"/>
    <s v="Maggi Masala Noodles"/>
    <s v="0"/>
    <s v="Maggi Vegetable Atta Noodles"/>
    <s v="0"/>
    <s v="0"/>
    <s v="0"/>
    <s v="0"/>
    <s v="Top Ramen Noodles"/>
    <s v="Top Ramen Cup Noodles"/>
    <s v="0"/>
    <s v="0"/>
    <s v="0"/>
    <s v="0"/>
    <s v="0"/>
    <s v="Maggi Masala Noodles"/>
    <s v="2023-10-18T15:18:23+05:30"/>
    <s v="-1"/>
    <s v="20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5:18:43+05:30"/>
    <s v="2023-10-18T15:18:43+05:30"/>
    <s v="-1"/>
    <s v="644"/>
    <s v="-1"/>
    <s v="2023-10-18T15:18:43+05:30"/>
    <s v="2023-10-18T15:18:43+05:30"/>
    <s v="2023-10-18T15:18:43+05:30"/>
    <s v="-1"/>
    <s v="1697622523"/>
    <s v="2023-10-18T15:18:43+05:30"/>
    <s v="WILLING TO PARTICIPATE"/>
    <s v="-1"/>
    <s v=""/>
    <s v="-1"/>
    <s v="SAFFOLA MASALA OATS - VEGGIE TWIST TEST (LK2)"/>
    <s v="16/21"/>
    <s v="17 Bagmari Road"/>
    <s v="Kankurgachhi"/>
    <s v="700054"/>
    <s v="16/21"/>
    <s v="17 Bagmari Road"/>
    <s v="Kankurgachhi"/>
    <s v="700054"/>
    <s v="9123390345"/>
    <s v="-1"/>
    <s v="9123390345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8T15:22:14+05:30"/>
    <s v="-1"/>
    <s v="1697622734"/>
    <s v="-1"/>
    <s v="-1"/>
    <s v="-1"/>
    <s v="Screener Section 1"/>
    <s v="Screener Section 2"/>
    <s v="0"/>
    <s v="0"/>
    <s v="Main Section 3"/>
    <s v="0"/>
    <s v="Main Section 5"/>
    <s v="2023-10-18T15:22:14+05:30"/>
    <s v="2023-10-18T15:22:14+05:30"/>
    <s v="-1"/>
    <s v="211"/>
    <s v="-1"/>
    <s v="88.39302833333335"/>
    <s v="22.582646666666665"/>
    <s v="88d 23' 34.902&quot; , 22d 34' 57.528&quot;_x000a_null"/>
    <s v="-1"/>
    <s v="-1"/>
    <s v="855"/>
    <s v="-1"/>
    <s v="-1"/>
    <s v="-1"/>
    <s v="-1"/>
    <s v="-1"/>
    <s v="-1"/>
    <s v="-1"/>
    <x v="1"/>
    <x v="1"/>
    <x v="1"/>
    <s v="Vendor Team"/>
    <s v="Namita Das"/>
    <s v="Sup:-2"/>
    <s v="-1"/>
    <s v="2023-10-18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53"/>
    <n v="-1"/>
    <d v="2023-10-18T10:49:56"/>
    <s v="2234891023"/>
    <s v="Android_Subject"/>
    <m/>
    <s v="5.03:31:34"/>
    <d v="2023-10-18T15:24:26"/>
    <m/>
    <d v="2023-10-19T17:34:09"/>
    <m/>
    <m/>
    <b v="1"/>
    <n v="306"/>
    <b v="0"/>
    <m/>
    <m/>
    <m/>
    <s v="Approved"/>
    <n v="5.5"/>
    <m/>
    <m/>
    <m/>
    <d v="2023-10-18T10:49:56"/>
    <d v="2023-10-18T11:06:56"/>
    <s v="Sarvesh Mishra"/>
    <n v="-1"/>
    <s v="-1"/>
    <s v="-1"/>
    <s v="LIVE"/>
    <s v="For QC"/>
    <s v=""/>
    <s v="211111111"/>
    <s v="vaishali pawar"/>
    <s v="-1"/>
    <s v="-1"/>
    <s v="1018"/>
    <s v="1049"/>
    <s v=""/>
    <s v="211111111-1018-104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50:27+05:30"/>
    <s v="-1"/>
    <s v="2023-10-18T10:50:27+05:30"/>
    <s v="SPEAK TO WOMEN WHO ARE 25 - 45 YEARS OF AGE"/>
    <s v="-1"/>
    <s v="-1"/>
    <s v="-1"/>
    <s v="-1"/>
    <s v="-1"/>
    <s v="-1"/>
    <s v="-1"/>
    <s v="2023-10-18"/>
    <s v="10:50:30"/>
    <s v="-1"/>
    <s v="8"/>
    <s v="2023-10-18T10:50:31+05:30"/>
    <s v="-1"/>
    <s v="8"/>
    <s v="-1"/>
    <s v="shardha marle"/>
    <x v="3"/>
    <x v="2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0"/>
    <s v="0"/>
    <s v="Car/Jeep/Van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0:54:06+05:30"/>
    <s v="-1"/>
    <s v="219"/>
    <s v="2023-10-18T10:54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0:57:26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0:57:46+05:30"/>
    <s v="2023-10-18T10:57:46+05:30"/>
    <s v="-1"/>
    <s v="439"/>
    <s v="-1"/>
    <s v="2023-10-18T10:57:46+05:30"/>
    <s v="2023-10-18T10:57:46+05:30"/>
    <s v="2023-10-18T10:57:46+05:30"/>
    <s v="-1"/>
    <s v="1697606866"/>
    <s v="2023-10-18T10:57:46+05:30"/>
    <s v="WILLING TO PARTICIPATE"/>
    <s v="-1"/>
    <s v=""/>
    <s v="-1"/>
    <s v="SAFFOLA MASALA OATS - VEGGIE TWIST CURRENT (BJ6)"/>
    <s v="E/4/g/rajdeep nagar "/>
    <s v="Village road "/>
    <s v="nahur W"/>
    <s v="400078"/>
    <s v="E/4/g/rajdeep nagar"/>
    <s v="Village road"/>
    <s v="nahur W"/>
    <s v="400078"/>
    <s v="9223461240"/>
    <s v="-1"/>
    <s v="9223461240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8T11:06:54+05:30"/>
    <s v="-1"/>
    <s v="1697607414"/>
    <s v="-1"/>
    <s v="-1"/>
    <s v="-1"/>
    <s v="Screener Section 1"/>
    <s v="Screener Section 2"/>
    <s v="0"/>
    <s v="0"/>
    <s v="Main Section 3"/>
    <s v="0"/>
    <s v="Main Section 5"/>
    <s v="2023-10-18T11:06:54+05:30"/>
    <s v="2023-10-18T11:06:54+05:30"/>
    <s v="-1"/>
    <s v="548"/>
    <s v="-1"/>
    <s v="NaN"/>
    <s v="NaN"/>
    <s v="-1"/>
    <s v="-1"/>
    <s v="-1"/>
    <s v="987"/>
    <s v="-1"/>
    <s v="2023-10-22"/>
    <s v="-1"/>
    <s v="-1"/>
    <s v="SAFFOLA MASALA OATS - VEGGIE TWIST CURRENT (BJ6)"/>
    <s v="2023-10-29"/>
    <s v="11:12:02"/>
    <x v="1"/>
    <x v="1"/>
    <x v="1"/>
    <s v="Vendor Team"/>
    <s v="sunil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54"/>
    <n v="-1"/>
    <d v="2023-10-18T13:24:29"/>
    <s v="2234891023"/>
    <s v="Android_Subject"/>
    <m/>
    <s v="5.01:03:43"/>
    <d v="2023-10-18T15:24:26"/>
    <m/>
    <d v="2023-10-19T17:34:09"/>
    <m/>
    <m/>
    <b v="1"/>
    <n v="306"/>
    <b v="0"/>
    <m/>
    <m/>
    <m/>
    <s v="Approved"/>
    <n v="5.5"/>
    <m/>
    <m/>
    <m/>
    <d v="2023-10-18T13:24:29"/>
    <d v="2023-10-18T13:43:05"/>
    <s v="Sarvesh Mishra"/>
    <n v="-1"/>
    <s v="-1"/>
    <s v="-1"/>
    <s v="LIVE"/>
    <s v="For QC"/>
    <s v=""/>
    <s v="211111111"/>
    <s v="vais pawar "/>
    <s v="-1"/>
    <s v="-1"/>
    <s v="1018"/>
    <s v="1324"/>
    <s v=""/>
    <s v="211111111-1018-132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3:25:04+05:30"/>
    <s v="-1"/>
    <s v="2023-10-18T13:25:32+05:30"/>
    <s v="SPEAK TO WOMEN WHO ARE 25 - 45 YEARS OF AGE"/>
    <s v="-1"/>
    <s v="-1"/>
    <s v="-1"/>
    <s v="-1"/>
    <s v="-1"/>
    <s v="-1"/>
    <s v="-1"/>
    <s v="2023-10-18"/>
    <s v="13:25:34"/>
    <s v="-1"/>
    <s v="8"/>
    <s v="2023-10-18T13:25:35+05:30"/>
    <s v="-1"/>
    <s v="8"/>
    <s v="-1"/>
    <s v="Jyoti desai"/>
    <x v="3"/>
    <x v="2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8T13:31:53+05:30"/>
    <s v="-1"/>
    <s v="381"/>
    <s v="2023-10-18T13:31:53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35:52+05:30"/>
    <s v="-1"/>
    <s v="23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35:56+05:30"/>
    <s v="2023-10-18T13:35:56+05:30"/>
    <s v="-1"/>
    <s v="651"/>
    <s v="-1"/>
    <s v="2023-10-18T13:35:56+05:30"/>
    <s v="2023-10-18T13:35:56+05:30"/>
    <s v="2023-10-18T13:35:56+05:30"/>
    <s v="-1"/>
    <s v="1697616356"/>
    <s v="2023-10-18T13:35:56+05:30"/>
    <s v="WILLING TO PARTICIPATE"/>
    <s v="-1"/>
    <s v=""/>
    <s v="-1"/>
    <s v="SAFFOLA MASALA OATS - VEGGIE TWIST CURRENT (BJ6)"/>
    <s v="7/g/Santoshi nagar "/>
    <s v="Village road "/>
    <s v="nahur W"/>
    <s v="400078"/>
    <s v="7/g/Santoshi nagar"/>
    <s v="Village road"/>
    <s v="nahur W"/>
    <s v="400078"/>
    <s v="9820188646"/>
    <s v="-1"/>
    <s v="9820188646"/>
    <s v="-1"/>
    <s v="SSC/ HSC"/>
    <s v="-1"/>
    <s v="HOUSEWIFE"/>
    <s v=""/>
    <s v="4"/>
    <s v="1"/>
    <s v="1"/>
    <s v="0"/>
    <s v="0"/>
    <s v="1"/>
    <s v="1"/>
    <s v="0"/>
    <s v="0"/>
    <s v="0"/>
    <s v="0"/>
    <s v="1"/>
    <s v="YES"/>
    <s v="2023-10-18T13:43:03+05:30"/>
    <s v="-1"/>
    <s v="1697616783"/>
    <s v="-1"/>
    <s v="-1"/>
    <s v="-1"/>
    <s v="Screener Section 1"/>
    <s v="Screener Section 2"/>
    <s v="0"/>
    <s v="0"/>
    <s v="Main Section 3"/>
    <s v="0"/>
    <s v="Main Section 5"/>
    <s v="2023-10-18T13:43:03+05:30"/>
    <s v="2023-10-18T13:43:03+05:30"/>
    <s v="-1"/>
    <s v="427"/>
    <s v="-1"/>
    <s v="NaN"/>
    <s v="NaN"/>
    <s v="-1"/>
    <s v="-1"/>
    <s v="-1"/>
    <s v="1078"/>
    <s v="-1"/>
    <s v="2023-10-22"/>
    <s v="-1"/>
    <s v="-1"/>
    <s v="SAFFOLA MASALA OATS - VEGGIE TWIST CURRENT (BJ6)"/>
    <s v="2023-10-29"/>
    <s v="11:12:5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c1"/>
    <s v="Accept"/>
    <s v="cb1"/>
    <s v="Accept"/>
    <s v="ca"/>
    <s v="Accept"/>
    <s v="c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55"/>
    <n v="-1"/>
    <d v="2023-10-18T14:12:56"/>
    <s v="2234891023"/>
    <s v="Android_Subject"/>
    <m/>
    <s v="5.00:16:50"/>
    <d v="2023-10-18T15:24:26"/>
    <m/>
    <d v="2023-10-19T17:34:09"/>
    <m/>
    <m/>
    <b v="1"/>
    <n v="306"/>
    <b v="0"/>
    <m/>
    <m/>
    <m/>
    <s v="Approved"/>
    <n v="5.5"/>
    <m/>
    <m/>
    <m/>
    <d v="2023-10-18T14:12:56"/>
    <d v="2023-10-18T14:28:28"/>
    <s v="Sarvesh Mishra"/>
    <n v="-1"/>
    <s v="-1"/>
    <s v="-1"/>
    <s v="LIVE"/>
    <s v="For QC"/>
    <s v=""/>
    <s v="211111111"/>
    <s v="vaishali pawar "/>
    <s v="-1"/>
    <s v="-1"/>
    <s v="1018"/>
    <s v="1412"/>
    <s v=""/>
    <s v="211111111-1018-1412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4:13:07+05:30"/>
    <s v="-1"/>
    <s v="2023-10-18T14:13:07+05:30"/>
    <s v="SPEAK TO WOMEN WHO ARE 25 - 45 YEARS OF AGE"/>
    <s v="-1"/>
    <s v="-1"/>
    <s v="-1"/>
    <s v="-1"/>
    <s v="-1"/>
    <s v="-1"/>
    <s v="-1"/>
    <s v="2023-10-18"/>
    <s v="14:13:20"/>
    <s v="-1"/>
    <s v="8"/>
    <s v="2023-10-18T14:13:20+05:30"/>
    <s v="-1"/>
    <s v="8"/>
    <s v="-1"/>
    <s v="Bhavana kale"/>
    <x v="3"/>
    <x v="2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4:16:25+05:30"/>
    <s v="-1"/>
    <s v="198"/>
    <s v="2023-10-18T14:16:2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18T14:20:51+05:30"/>
    <s v="-1"/>
    <s v="2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4:20:56+05:30"/>
    <s v="2023-10-18T14:20:56+05:30"/>
    <s v="-1"/>
    <s v="468"/>
    <s v="-1"/>
    <s v="2023-10-18T14:20:56+05:30"/>
    <s v="2023-10-18T14:20:56+05:30"/>
    <s v="2023-10-18T14:20:56+05:30"/>
    <s v="-1"/>
    <s v="1697619056"/>
    <s v="2023-10-18T14:20:56+05:30"/>
    <s v="WILLING TO PARTICIPATE"/>
    <s v="-1"/>
    <s v=""/>
    <s v="-1"/>
    <s v="SAFFOLA MASALA OATS - CLASSIC MASALA CURRENT (AF3)"/>
    <s v="B/5/g/sri Ganesh niwas"/>
    <s v=" Village road  near bhatiya hospital "/>
    <s v="nahur W"/>
    <s v="400078"/>
    <s v="B/5/g/sri Ganesh niwas"/>
    <s v="Village road  near bhatiya hospital"/>
    <s v="nahur W"/>
    <s v="400078"/>
    <s v="9619981751"/>
    <s v="-1"/>
    <s v="9619981751"/>
    <s v="-1"/>
    <s v="SSC/ HSC"/>
    <s v="-1"/>
    <s v="HOUSEWIFE"/>
    <s v=""/>
    <s v="4"/>
    <s v="1"/>
    <s v="1"/>
    <s v="0"/>
    <s v="0"/>
    <s v="0"/>
    <s v="1"/>
    <s v="1"/>
    <s v="0"/>
    <s v="0"/>
    <s v="0"/>
    <s v="1"/>
    <s v="YES"/>
    <s v="2023-10-18T14:28:28+05:30"/>
    <s v="-1"/>
    <s v="1697619508"/>
    <s v="-1"/>
    <s v="-1"/>
    <s v="-1"/>
    <s v="Screener Section 1"/>
    <s v="Screener Section 2"/>
    <s v="0"/>
    <s v="0"/>
    <s v="Main Section 3"/>
    <s v="0"/>
    <s v="Main Section 5"/>
    <s v="2023-10-18T14:28:28+05:30"/>
    <s v="2023-10-18T14:28:28+05:30"/>
    <s v="-1"/>
    <s v="452"/>
    <s v="-1"/>
    <s v="NaN"/>
    <s v="NaN"/>
    <s v="-1"/>
    <s v="-1"/>
    <s v="-1"/>
    <s v="920"/>
    <s v="-1"/>
    <s v="2023-10-22"/>
    <s v="-1"/>
    <s v="-1"/>
    <s v="SAFFOLA MASALA OATS - CLASSIC MASALA CURRENT (AF3)"/>
    <s v="2023-10-29"/>
    <s v="11:13:5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sec"/>
    <s v="Accept"/>
    <s v="cate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3184"/>
    <n v="-1"/>
    <d v="2023-10-18T14:43:13"/>
    <s v="2234891034"/>
    <s v="Android_Subject"/>
    <m/>
    <s v="2.00:11:30"/>
    <d v="2023-10-18T15:29:54"/>
    <m/>
    <d v="2023-10-18T20:16:59"/>
    <m/>
    <m/>
    <b v="1"/>
    <n v="306"/>
    <b v="0"/>
    <m/>
    <s v="26.911135"/>
    <s v="80.931758333"/>
    <s v="Approved"/>
    <n v="5.5"/>
    <m/>
    <m/>
    <m/>
    <d v="2023-10-18T14:43:13"/>
    <d v="2023-10-18T14:59:51"/>
    <s v="Anshu Srivastava"/>
    <n v="-1"/>
    <s v="-1"/>
    <s v="-1"/>
    <s v="LIVE"/>
    <s v="For QC"/>
    <s v=""/>
    <s v="311111113"/>
    <s v="Shalini Shrivastav"/>
    <s v="-1"/>
    <s v="-1"/>
    <s v="1018"/>
    <s v="1443"/>
    <s v=""/>
    <s v="311111113-1018-1443"/>
    <s v="1"/>
    <s v="1"/>
    <s v="0"/>
    <s v="-1"/>
    <s v="-1"/>
    <s v="80.931745"/>
    <s v="26.91106666666667"/>
    <s v="80d 55' 54.282&quot; , 26d 54' 39.84&quot;_x000a_null"/>
    <s v="96"/>
    <s v="-1"/>
    <s v="-1"/>
    <s v="0"/>
    <s v="100%"/>
    <s v="-1"/>
    <s v="CNST3"/>
    <s v="CS10"/>
    <s v="-1"/>
    <s v="-1"/>
    <s v="-1"/>
    <s v="-1"/>
    <s v="-1"/>
    <s v="2023-10-18T14:44:11+05:30"/>
    <s v="-1"/>
    <s v="2023-10-18T14:44:11+05:30"/>
    <s v="SPEAK TO WOMEN WHO ARE 25 - 45 YEARS OF AGE"/>
    <s v="-1"/>
    <s v="-1"/>
    <s v="-1"/>
    <s v="-1"/>
    <s v="-1"/>
    <s v="-1"/>
    <s v="-1"/>
    <s v="2023-10-18"/>
    <s v="14:44:14"/>
    <s v="-1"/>
    <s v="8"/>
    <s v="2023-10-18T14:44:15+05:30"/>
    <s v="-1"/>
    <s v="8"/>
    <s v="-1"/>
    <s v="Usha Mishra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4:47:57+05:30"/>
    <s v="-1"/>
    <s v="226"/>
    <s v="2023-10-18T14:47:5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52:29+05:30"/>
    <s v="-1"/>
    <s v="27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52:49+05:30"/>
    <s v="2023-10-18T14:52:49+05:30"/>
    <s v="-1"/>
    <s v="518"/>
    <s v="-1"/>
    <s v="2023-10-18T14:52:49+05:30"/>
    <s v="2023-10-18T14:52:49+05:30"/>
    <s v="2023-10-18T14:52:49+05:30"/>
    <s v="-1"/>
    <s v="1697620969"/>
    <s v="2023-10-18T14:52:49+05:30"/>
    <s v="WILLING TO PARTICIPATE"/>
    <s v="-1"/>
    <s v=""/>
    <s v="-1"/>
    <s v="SAFFOLA MASALA OATS - VEGGIE TWIST TEST (LK2)"/>
    <s v="Barat nagar madiyao"/>
    <s v="Barat nagar "/>
    <s v="Barat nagar"/>
    <s v="226021"/>
    <s v="Barat nagar madiyao"/>
    <s v="Barat nagar"/>
    <s v="Barat nagar"/>
    <s v="226021"/>
    <s v="6387069058"/>
    <s v="-1"/>
    <s v="6387069058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18T14:59:49+05:30"/>
    <s v="-1"/>
    <s v="1697621389"/>
    <s v="-1"/>
    <s v="-1"/>
    <s v="-1"/>
    <s v="Screener Section 1"/>
    <s v="Screener Section 2"/>
    <s v="0"/>
    <s v="0"/>
    <s v="Main Section 3"/>
    <s v="0"/>
    <s v="Main Section 5"/>
    <s v="2023-10-18T14:59:49+05:30"/>
    <s v="2023-10-18T14:59:49+05:30"/>
    <s v="-1"/>
    <s v="420"/>
    <s v="-1"/>
    <s v="80.93175833333333"/>
    <s v="26.911134999999998"/>
    <s v="80d 55' 54.33&quot; , 26d 54' 40.086&quot;_x000a_null"/>
    <s v="-1"/>
    <s v="-1"/>
    <s v="938"/>
    <s v="-1"/>
    <s v="2023-10-19"/>
    <s v="-1"/>
    <s v="-1"/>
    <s v="SAFFOLA MASALA OATS - VEGGIE TWIST TEST (LK2)"/>
    <s v="2023-10-26"/>
    <s v="09:18:5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3235"/>
    <n v="-1"/>
    <d v="2023-10-18T15:12:21"/>
    <s v="2234891034"/>
    <s v="Android_Subject"/>
    <m/>
    <s v="1.06:06:52"/>
    <d v="2023-10-18T15:31:23"/>
    <m/>
    <d v="2023-10-18T20:11:02"/>
    <m/>
    <m/>
    <b v="1"/>
    <n v="306"/>
    <b v="0"/>
    <m/>
    <s v="26.868956667"/>
    <s v="80.955898333"/>
    <s v="Approved"/>
    <n v="5.5"/>
    <m/>
    <m/>
    <m/>
    <d v="2023-10-18T15:12:21"/>
    <d v="2023-10-18T15:31:21"/>
    <s v="Anshu Srivastava"/>
    <n v="-1"/>
    <s v="-1"/>
    <s v="-1"/>
    <s v="LIVE"/>
    <s v="For Placement"/>
    <s v=""/>
    <s v="311111116"/>
    <s v="Manu Shrivastava "/>
    <s v="-1"/>
    <s v="-1"/>
    <s v="1018"/>
    <s v="1512"/>
    <s v=""/>
    <s v="311111116-1018-1512"/>
    <s v="1"/>
    <s v="1"/>
    <s v="0"/>
    <s v="-1"/>
    <s v="-1"/>
    <s v="80.95594833333332"/>
    <s v="26.86892833333333"/>
    <s v="80d 57' 21.414&quot; , 26d 52' 8.142&quot;_x000a_null"/>
    <s v="96"/>
    <s v="-1"/>
    <s v="-1"/>
    <s v="0"/>
    <s v="100%"/>
    <s v="-1"/>
    <s v="CNST3"/>
    <s v="CS10"/>
    <s v="-1"/>
    <s v="-1"/>
    <s v="-1"/>
    <s v="-1"/>
    <s v="-1"/>
    <s v="2023-10-18T15:12:59+05:30"/>
    <s v="-1"/>
    <s v="2023-10-18T15:12:59+05:30"/>
    <s v="SPEAK TO WOMEN WHO ARE 25 - 45 YEARS OF AGE"/>
    <s v="-1"/>
    <s v="-1"/>
    <s v="-1"/>
    <s v="-1"/>
    <s v="-1"/>
    <s v="-1"/>
    <s v="-1"/>
    <s v="2023-10-18"/>
    <s v="15:13:02"/>
    <s v="-1"/>
    <s v="8"/>
    <s v="2023-10-18T15:13:03+05:30"/>
    <s v="-1"/>
    <s v="8"/>
    <s v="-1"/>
    <s v="Payal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5:16:07+05:30"/>
    <s v="-1"/>
    <s v="188"/>
    <s v="2023-10-18T15:16:07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5:19:24+05:30"/>
    <s v="-1"/>
    <s v="19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5:19:36+05:30"/>
    <s v="2023-10-18T15:19:36+05:30"/>
    <s v="-1"/>
    <s v="397"/>
    <s v="-1"/>
    <s v="2023-10-18T15:19:36+05:30"/>
    <s v="2023-10-18T15:19:36+05:30"/>
    <s v="2023-10-18T15:19:36+05:30"/>
    <s v="-1"/>
    <s v="1697622576"/>
    <s v="2023-10-18T15:19:36+05:30"/>
    <s v="WILLING TO PARTICIPATE"/>
    <s v="-1"/>
    <s v=""/>
    <s v="-1"/>
    <s v="SAFFOLA MASALA OATS - CLASSIC MASALA CURRENT (AF3)"/>
    <s v="00"/>
    <s v="00"/>
    <s v="Sadar"/>
    <s v="226002"/>
    <s v="00"/>
    <s v="00"/>
    <s v="Sadar"/>
    <s v="226002"/>
    <s v="8853394103"/>
    <s v="-1"/>
    <s v="8853394103"/>
    <s v="-1"/>
    <s v="SSC/ HSC"/>
    <s v="-1"/>
    <s v="HOUSEWIFE"/>
    <s v=""/>
    <s v="5"/>
    <s v="0"/>
    <s v="1"/>
    <s v="1"/>
    <s v="1"/>
    <s v="1"/>
    <s v="1"/>
    <s v="0"/>
    <s v="0"/>
    <s v="0"/>
    <s v="-1"/>
    <s v="-1"/>
    <s v="YES"/>
    <s v="2023-10-18T15:31:20+05:30"/>
    <s v="-1"/>
    <s v="1697623280"/>
    <s v="-1"/>
    <s v="-1"/>
    <s v="-1"/>
    <s v="Screener Section 1"/>
    <s v="Screener Section 2"/>
    <s v="0"/>
    <s v="0"/>
    <s v="Main Section 3"/>
    <s v="0"/>
    <s v="Main Section 5"/>
    <s v="2023-10-18T15:31:20+05:30"/>
    <s v="2023-10-18T15:31:20+05:30"/>
    <s v="-1"/>
    <s v="661"/>
    <s v="-1"/>
    <s v="80.95589833333334"/>
    <s v="26.86895666666667"/>
    <s v="80d 57' 21.234&quot; , 26d 52' 8.244&quot;_x000a_null"/>
    <s v="-1"/>
    <s v="-1"/>
    <s v="1058"/>
    <s v="-1"/>
    <s v="2023-10-19"/>
    <s v="-1"/>
    <s v="-1"/>
    <s v="SAFFOLA MASALA OATS - CLASSIC MASALA CURRENT (AF3)"/>
    <s v="2023-10-26"/>
    <s v="17:19:1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4139"/>
    <n v="-1"/>
    <d v="2023-10-18T15:37:00"/>
    <s v="2234891059"/>
    <s v="Android_Subject"/>
    <m/>
    <s v="4.08:33:32"/>
    <d v="2023-10-18T15:53:06"/>
    <m/>
    <d v="2023-10-18T20:03:05"/>
    <m/>
    <m/>
    <b v="1"/>
    <n v="306"/>
    <b v="0"/>
    <m/>
    <s v="22.582681667"/>
    <s v="88.392823333"/>
    <s v="Approved"/>
    <n v="5.5"/>
    <m/>
    <m/>
    <m/>
    <d v="2023-10-18T15:37:00"/>
    <d v="2023-10-18T15:53:03"/>
    <s v="Samit Ghosh"/>
    <n v="-1"/>
    <s v="-1"/>
    <s v="-1"/>
    <s v="LIVE"/>
    <s v="For QC"/>
    <s v=""/>
    <s v="411111115"/>
    <s v="Swapna Paul"/>
    <s v="-1"/>
    <s v="-1"/>
    <s v="1018"/>
    <s v="1537"/>
    <s v=""/>
    <s v="411111115-1018-1537"/>
    <s v="1"/>
    <s v="1"/>
    <s v="0"/>
    <s v="-1"/>
    <s v="-1"/>
    <s v="88.39286666666666"/>
    <s v="22.582676666666664"/>
    <s v="88d 23' 34.32&quot; , 22d 34' 57.636&quot;_x000a_null"/>
    <s v="96"/>
    <s v="-1"/>
    <s v="-1"/>
    <s v="0"/>
    <s v="100%"/>
    <s v="-1"/>
    <s v="CNST1"/>
    <s v="CS9C"/>
    <s v="-1"/>
    <s v="-1"/>
    <s v="-1"/>
    <s v="-1"/>
    <s v="-1"/>
    <s v="2023-10-18T15:37:19+05:30"/>
    <s v="-1"/>
    <s v="2023-10-18T15:37:19+05:30"/>
    <s v="SPEAK TO WOMEN WHO ARE 25 - 45 YEARS OF AGE"/>
    <s v="-1"/>
    <s v="-1"/>
    <s v="-1"/>
    <s v="-1"/>
    <s v="-1"/>
    <s v="-1"/>
    <s v="-1"/>
    <s v="2023-10-18"/>
    <s v="15:37:50"/>
    <s v="-1"/>
    <s v="8"/>
    <s v="2023-10-18T15:37:54+05:30"/>
    <s v="-1"/>
    <s v="8"/>
    <s v="-1"/>
    <s v="Sulekha Das"/>
    <x v="1"/>
    <x v="2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5:44:54+05:30"/>
    <s v="-1"/>
    <s v="455"/>
    <s v="2023-10-18T15:44:54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Top Ramen Noodles"/>
    <s v="Top Ramen Cup Noodles"/>
    <s v="0"/>
    <s v="0"/>
    <s v="0"/>
    <s v="0"/>
    <s v="0"/>
    <s v="0"/>
    <s v="0"/>
    <s v="0"/>
    <s v="Maggi Masala Noodles"/>
    <s v="Maggi Oats Noodles"/>
    <s v="Maggi Vegetable Atta Noodles"/>
    <s v="Maggi Hot Heads Noodles"/>
    <s v="0"/>
    <s v="0"/>
    <s v="0"/>
    <s v="Top Ramen Noodles"/>
    <s v="Top Ramen Cup Noodles"/>
    <s v="0"/>
    <s v="0"/>
    <s v="0"/>
    <s v="0"/>
    <s v="0"/>
    <s v="Maggi Masala Noodles"/>
    <s v="2023-10-18T15:49:15+05:30"/>
    <s v="-1"/>
    <s v="26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8T15:49:21+05:30"/>
    <s v="2023-10-18T15:49:21+05:30"/>
    <s v="-1"/>
    <s v="723"/>
    <s v="-1"/>
    <s v="2023-10-18T15:49:21+05:30"/>
    <s v="2023-10-18T15:49:21+05:30"/>
    <s v="2023-10-18T15:49:21+05:30"/>
    <s v="-1"/>
    <s v="1697624361"/>
    <s v="2023-10-18T15:49:21+05:30"/>
    <s v="WILLING TO PARTICIPATE"/>
    <s v="-1"/>
    <s v=""/>
    <s v="-1"/>
    <s v="SAFFOLA MASALA OATS - VEGGIE TWIST TEST (LK2)"/>
    <s v="16/35"/>
    <s v="17 Bagmari Road"/>
    <s v="Kankurgachhi"/>
    <s v="700054"/>
    <s v="16/35"/>
    <s v="17 Bagmari Road"/>
    <s v="Kankurgachhi"/>
    <s v="700054"/>
    <s v="9674966483"/>
    <s v="-1"/>
    <s v="9674966483"/>
    <s v="-1"/>
    <s v="GRADUATE/ POST GRADUATE: GENERAL"/>
    <s v="-1"/>
    <s v="HOUSEWIFE"/>
    <s v=""/>
    <s v="2"/>
    <s v="0"/>
    <s v="0"/>
    <s v="1"/>
    <s v="0"/>
    <s v="0"/>
    <s v="0"/>
    <s v="1"/>
    <s v="0"/>
    <s v="0"/>
    <s v="-1"/>
    <s v="-1"/>
    <s v="YES"/>
    <s v="2023-10-18T15:52:53+05:30"/>
    <s v="-1"/>
    <s v="1697624573"/>
    <s v="-1"/>
    <s v="-1"/>
    <s v="-1"/>
    <s v="Screener Section 1"/>
    <s v="Screener Section 2"/>
    <s v="0"/>
    <s v="0"/>
    <s v="Main Section 3"/>
    <s v="0"/>
    <s v="Main Section 5"/>
    <s v="2023-10-18T15:52:53+05:30"/>
    <s v="2023-10-18T15:52:53+05:30"/>
    <s v="-1"/>
    <s v="211"/>
    <s v="-1"/>
    <s v="88.39282333333334"/>
    <s v="22.582681666666666"/>
    <s v="88d 23' 34.164&quot; , 22d 34' 57.654&quot;_x000a_null"/>
    <s v="-1"/>
    <s v="-1"/>
    <s v="934"/>
    <s v="-1"/>
    <s v="-1"/>
    <s v="-1"/>
    <s v="-1"/>
    <s v="-1"/>
    <s v="-1"/>
    <s v="-1"/>
    <x v="1"/>
    <x v="1"/>
    <x v="1"/>
    <s v="Vendor Team"/>
    <s v="Namita Das"/>
    <s v="Sup:-2"/>
    <s v="-1"/>
    <s v="2023-10-18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5124"/>
    <n v="-1"/>
    <d v="2023-10-18T15:50:38"/>
    <s v="2234891057"/>
    <s v="Android_Subject"/>
    <m/>
    <d v="1899-12-30T16:21:26"/>
    <d v="2023-10-18T16:15:27"/>
    <m/>
    <d v="2023-10-18T20:03:05"/>
    <m/>
    <m/>
    <b v="1"/>
    <n v="306"/>
    <b v="0"/>
    <m/>
    <s v="22.507616667"/>
    <s v="88.382955"/>
    <s v="Returned To Surveyor"/>
    <n v="5.5"/>
    <m/>
    <m/>
    <m/>
    <d v="2023-10-18T15:50:38"/>
    <d v="2023-10-18T16:15:25"/>
    <s v="Samit Ghosh"/>
    <n v="-1"/>
    <s v="-1"/>
    <s v="-1"/>
    <s v="LIVE"/>
    <s v="For QC"/>
    <s v=""/>
    <s v="411111111"/>
    <s v="Ruby  Raut"/>
    <s v="-1"/>
    <s v="-1"/>
    <s v="1018"/>
    <s v="1550"/>
    <s v=""/>
    <s v="411111111-1018-1550"/>
    <s v="1"/>
    <s v="1"/>
    <s v="0"/>
    <s v="-1"/>
    <s v="-1"/>
    <s v="88.38319000000001"/>
    <s v="22.507218333333338"/>
    <s v="88d 22' 59.484&quot; , 22d 30' 25.986&quot;_x000a_null"/>
    <s v="96"/>
    <s v="-1"/>
    <s v="-1"/>
    <s v="0"/>
    <s v="100%"/>
    <s v="-1"/>
    <s v="CNST1"/>
    <s v="CS9C"/>
    <s v="-1"/>
    <s v="-1"/>
    <s v="-1"/>
    <s v="-1"/>
    <s v="-1"/>
    <s v="2023-10-18T15:50:58+05:30"/>
    <s v="-1"/>
    <s v="2023-10-18T15:50:58+05:30"/>
    <s v="SPEAK TO WOMEN WHO ARE 25 - 45 YEARS OF AGE"/>
    <s v="-1"/>
    <s v="-1"/>
    <s v="-1"/>
    <s v="-1"/>
    <s v="-1"/>
    <s v="-1"/>
    <s v="-1"/>
    <s v="2023-10-18"/>
    <s v="15:51:55"/>
    <s v="-1"/>
    <s v="8"/>
    <s v="2023-10-18T15:51:57+05:30"/>
    <s v="-1"/>
    <s v="8"/>
    <s v="-1"/>
    <s v="Moytree Sarkar"/>
    <x v="1"/>
    <x v="18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5:59:32+05:30"/>
    <s v="-1"/>
    <s v="514"/>
    <s v="2023-10-18T15:59:32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BOTH PURCHASES OF 'FLAVORED OATS / MASALA OATS'"/>
    <s v="-1"/>
    <s v="-1"/>
    <s v="-1"/>
    <s v="-1"/>
    <s v="-1"/>
    <s v="Regularly since 9 month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Kellogg's Muesli"/>
    <s v="Ching's Instant Noodles"/>
    <s v="0"/>
    <s v="Knorr Soupy Noodles"/>
    <s v="Maggi Masala Noodles"/>
    <s v="Maggi Oats Noodles"/>
    <s v="0"/>
    <s v="0"/>
    <s v="0"/>
    <s v="0"/>
    <s v="Sunfeast Yippee Noodles"/>
    <s v="0"/>
    <s v="0"/>
    <s v="Wai Wai Noodles"/>
    <s v="0"/>
    <s v="0"/>
    <s v="0"/>
    <s v="0"/>
    <s v="0"/>
    <s v="0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Maggi Vegetable Atta Noodles"/>
    <s v="2023-10-18T16:08:39+05:30"/>
    <s v="-1"/>
    <s v="54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6:09:28+05:30"/>
    <s v="2023-10-18T16:09:28+05:30"/>
    <s v="-1"/>
    <s v="1111"/>
    <s v="-1"/>
    <s v="2023-10-18T16:09:28+05:30"/>
    <s v="2023-10-18T16:09:28+05:30"/>
    <s v="2023-10-18T16:09:28+05:30"/>
    <s v="-1"/>
    <s v="1697625568"/>
    <s v="2023-10-18T16:09:28+05:30"/>
    <s v="WILLING TO PARTICIPATE"/>
    <s v="-1"/>
    <s v=""/>
    <s v="-1"/>
    <s v="SAFFOLA MASALA OATS - VEGGIE TWIST TEST (LK2)"/>
    <s v="1/27"/>
    <s v="Neli negar"/>
    <s v="Haltu"/>
    <s v="700078"/>
    <s v="1/27"/>
    <s v="Neli negar"/>
    <s v="Haltu"/>
    <s v="700078"/>
    <s v="6291050882"/>
    <s v="-1"/>
    <s v="6291050882"/>
    <s v="-1"/>
    <s v="SOME COLLEGE (INCLUDES A DIPLOMA) BUT NOT GRADUATE"/>
    <s v="-1"/>
    <s v="STUDENT"/>
    <s v=""/>
    <s v="3"/>
    <s v="0"/>
    <s v="0"/>
    <s v="0"/>
    <s v="0"/>
    <s v="1"/>
    <s v="0"/>
    <s v="1"/>
    <s v="1"/>
    <s v="0"/>
    <s v="-1"/>
    <s v="-1"/>
    <s v="YES"/>
    <s v="2023-10-18T16:13:53+05:30"/>
    <s v="-1"/>
    <s v="1697625833"/>
    <s v="-1"/>
    <s v="-1"/>
    <s v="-1"/>
    <s v="Screener Section 1"/>
    <s v="Screener Section 2"/>
    <s v="0"/>
    <s v="0"/>
    <s v="Main Section 3"/>
    <s v="0"/>
    <s v="Main Section 5"/>
    <s v="2023-10-18T16:13:53+05:30"/>
    <s v="2023-10-18T16:13:53+05:30"/>
    <s v="-1"/>
    <s v="265"/>
    <s v="-1"/>
    <s v="88.38295500000001"/>
    <s v="22.507616666666664"/>
    <s v="88d 22' 58.638&quot; , 22d 30' 27.42&quot;_x000a_null"/>
    <s v="-1"/>
    <s v="-1"/>
    <s v="1376"/>
    <s v="-1"/>
    <s v="-1"/>
    <s v="-1"/>
    <s v="-1"/>
    <s v="-1"/>
    <s v="-1"/>
    <s v="-1"/>
    <x v="1"/>
    <x v="1"/>
    <x v="1"/>
    <s v="Vendor Team"/>
    <s v="Samit Ghosh"/>
    <s v="Mgr/TIC-1"/>
    <s v="-1"/>
    <s v="2023-10-18"/>
    <s v="Yes- Continue"/>
    <s v="Yes- Continue"/>
    <s v="Yes- Continue"/>
    <s v="Yes- Continue"/>
    <s v="Yes- Continue"/>
    <s v="Yes- Continue"/>
    <s v="Yes"/>
    <s v="Not applicable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6495"/>
    <n v="-1"/>
    <d v="2023-10-18T16:30:46"/>
    <s v="2234891034"/>
    <s v="Android_Subject"/>
    <m/>
    <s v="1.04:48:38"/>
    <d v="2023-10-18T16:47:50"/>
    <m/>
    <d v="2023-10-18T20:16:59"/>
    <m/>
    <m/>
    <b v="1"/>
    <n v="306"/>
    <b v="0"/>
    <m/>
    <s v="26.910878333"/>
    <s v="80.93628"/>
    <s v="Approved"/>
    <n v="5.5"/>
    <m/>
    <m/>
    <m/>
    <d v="2023-10-18T16:30:46"/>
    <d v="2023-10-18T16:47:47"/>
    <s v="Anshu Srivastava"/>
    <n v="-1"/>
    <s v="-1"/>
    <s v="-1"/>
    <s v="LIVE"/>
    <s v="For Placement"/>
    <s v=""/>
    <s v="311111113"/>
    <s v="Shalini Shrivastav"/>
    <s v="-1"/>
    <s v="-1"/>
    <s v="1018"/>
    <s v="1630"/>
    <s v=""/>
    <s v="311111113-1018-1630"/>
    <s v="1"/>
    <s v="1"/>
    <s v="0"/>
    <s v="-1"/>
    <s v="-1"/>
    <s v="80.93627166666667"/>
    <s v="26.910855"/>
    <s v="80d 56' 10.578&quot; , 26d 54' 39.078&quot;_x000a_null"/>
    <s v="96"/>
    <s v="-1"/>
    <s v="-1"/>
    <s v="0"/>
    <s v="100%"/>
    <s v="-1"/>
    <s v="CNST3"/>
    <s v="CS10"/>
    <s v="-1"/>
    <s v="-1"/>
    <s v="-1"/>
    <s v="-1"/>
    <s v="-1"/>
    <s v="2023-10-18T16:31:03+05:30"/>
    <s v="-1"/>
    <s v="2023-10-18T16:31:03+05:30"/>
    <s v="SPEAK TO WOMEN WHO ARE 25 - 45 YEARS OF AGE"/>
    <s v="-1"/>
    <s v="-1"/>
    <s v="-1"/>
    <s v="-1"/>
    <s v="-1"/>
    <s v="-1"/>
    <s v="-1"/>
    <s v="2023-10-18"/>
    <s v="16:31:20"/>
    <s v="-1"/>
    <s v="8"/>
    <s v="2023-10-18T16:31:40+05:30"/>
    <s v="-1"/>
    <s v="8"/>
    <s v="-1"/>
    <s v="Kiran singh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0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6:35:14+05:30"/>
    <s v="-1"/>
    <s v="251"/>
    <s v="2023-10-18T16:35:14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Breakfast Cereals Like Cornflakes, Chocos, Muesli,Granola Etc"/>
    <s v="0"/>
    <s v="0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Saffola Oodles"/>
    <s v="2023-10-18T16:44:37+05:30"/>
    <s v="-1"/>
    <s v="5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6:42:05+05:30"/>
    <s v="2023-10-18T16:44:41+05:30"/>
    <s v="-1"/>
    <s v="662"/>
    <s v="-1"/>
    <s v="2023-10-18T16:42:05+05:30"/>
    <s v="2023-10-18T16:44:41+05:30"/>
    <s v="2023-10-18T16:44:41+05:30"/>
    <s v="-1"/>
    <s v="1697627681"/>
    <s v="2023-10-18T16:44:41+05:30"/>
    <s v="WILLING TO PARTICIPATE"/>
    <s v="-1"/>
    <s v=""/>
    <s v="-1"/>
    <s v="SAFFOLA MASALA OATS - CLASSIC MASALA CURRENT (AF3)"/>
    <s v="Barat nagar madiyao"/>
    <s v="Barat nagar "/>
    <s v="Barat nagar"/>
    <s v="226021"/>
    <s v="Barat nagar madiyao"/>
    <s v="Barat nagar"/>
    <s v="Barat nagar"/>
    <s v="226021"/>
    <s v="9936229496"/>
    <s v="-1"/>
    <s v="9936229496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8T16:47:46+05:30"/>
    <s v="-1"/>
    <s v="1697627866"/>
    <s v="-1"/>
    <s v="-1"/>
    <s v="-1"/>
    <s v="Screener Section 1"/>
    <s v="Screener Section 2"/>
    <s v="0"/>
    <s v="0"/>
    <s v="Main Section 3"/>
    <s v="0"/>
    <s v="Main Section 5"/>
    <s v="2023-10-18T16:47:46+05:30"/>
    <s v="2023-10-18T16:47:46+05:30"/>
    <s v="-1"/>
    <s v="333"/>
    <s v="-1"/>
    <s v="80.93628"/>
    <s v="26.910878333333336"/>
    <s v="80d 56' 10.608&quot; , 26d 54' 39.162&quot;_x000a_null"/>
    <s v="-1"/>
    <s v="-1"/>
    <s v="995"/>
    <s v="-1"/>
    <s v="2023-10-19"/>
    <s v="-1"/>
    <s v="-1"/>
    <s v="SAFFOLA MASALA OATS - CLASSIC MASALA CURRENT (AF3)"/>
    <s v="2023-10-26"/>
    <s v="09:19:2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7210"/>
    <n v="-1"/>
    <d v="2023-10-18T16:54:12"/>
    <s v="2234891034"/>
    <s v="Android_Subject"/>
    <m/>
    <s v="1.04:25:25"/>
    <d v="2023-10-18T17:06:59"/>
    <m/>
    <d v="2023-10-18T19:40:52"/>
    <m/>
    <m/>
    <b v="1"/>
    <n v="306"/>
    <b v="0"/>
    <m/>
    <s v="26.910866667"/>
    <s v="80.936226667"/>
    <s v="Approved"/>
    <n v="5.5"/>
    <m/>
    <m/>
    <m/>
    <d v="2023-10-18T16:54:12"/>
    <d v="2023-10-18T17:06:57"/>
    <s v="Anshu Srivastava"/>
    <n v="-1"/>
    <s v="-1"/>
    <s v="-1"/>
    <s v="LIVE"/>
    <s v="For Placement"/>
    <s v=""/>
    <s v="311111113"/>
    <s v="Shalini Shrivastav"/>
    <s v="-1"/>
    <s v="-1"/>
    <s v="1018"/>
    <s v="1654"/>
    <s v=""/>
    <s v="311111113-1018-1654"/>
    <s v="1"/>
    <s v="1"/>
    <s v="0"/>
    <s v="-1"/>
    <s v="-1"/>
    <s v="80.93622666666667"/>
    <s v="26.910866666666667"/>
    <s v="80d 56' 10.416&quot; , 26d 54' 39.12&quot;_x000a_null"/>
    <s v="96"/>
    <s v="-1"/>
    <s v="-1"/>
    <s v="0"/>
    <s v="100%"/>
    <s v="-1"/>
    <s v="CNST3"/>
    <s v="CS10"/>
    <s v="-1"/>
    <s v="-1"/>
    <s v="-1"/>
    <s v="-1"/>
    <s v="-1"/>
    <s v="2023-10-18T16:54:56+05:30"/>
    <s v="-1"/>
    <s v="2023-10-18T16:54:56+05:30"/>
    <s v="SPEAK TO WOMEN WHO ARE 25 - 45 YEARS OF AGE"/>
    <s v="-1"/>
    <s v="-1"/>
    <s v="-1"/>
    <s v="-1"/>
    <s v="-1"/>
    <s v="-1"/>
    <s v="-1"/>
    <s v="2023-10-18"/>
    <s v="16:54:58"/>
    <s v="-1"/>
    <s v="8"/>
    <s v="2023-10-18T16:54:59+05:30"/>
    <s v="-1"/>
    <s v="8"/>
    <s v="-1"/>
    <s v="Poonam verma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0"/>
    <s v="0"/>
    <s v="-1"/>
    <s v="No"/>
    <s v="-1"/>
    <s v="9+"/>
    <s v="-1"/>
    <s v="A1"/>
    <s v="-1"/>
    <s v="NCCS A"/>
    <s v="It's usually me who chooses the food products that we use in this household"/>
    <s v="-1"/>
    <s v="2023-10-18T16:58:34+05:30"/>
    <s v="-1"/>
    <s v="218"/>
    <s v="2023-10-18T16:58:34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7:02:40+05:30"/>
    <s v="-1"/>
    <s v="24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7:02:58+05:30"/>
    <s v="2023-10-18T17:02:58+05:30"/>
    <s v="-1"/>
    <s v="468"/>
    <s v="-1"/>
    <s v="2023-10-18T17:02:58+05:30"/>
    <s v="2023-10-18T17:02:58+05:30"/>
    <s v="2023-10-18T17:02:58+05:30"/>
    <s v="-1"/>
    <s v="1697628778"/>
    <s v="2023-10-18T17:02:58+05:30"/>
    <s v="WILLING TO PARTICIPATE"/>
    <s v="-1"/>
    <s v=""/>
    <s v="-1"/>
    <s v="SAFFOLA MASALA OATS - VEGGIE TWIST CURRENT (BJ6)"/>
    <s v="Barat nagar Madiyao"/>
    <s v="Barat nagar"/>
    <s v="Barat nagar"/>
    <s v="226021"/>
    <s v="Barat nagar Madiyao"/>
    <s v="Barat nagar"/>
    <s v="Barat nagar"/>
    <s v="226021"/>
    <s v="8922837818"/>
    <s v="-1"/>
    <s v="8922837818"/>
    <s v="-1"/>
    <s v="SSC/ HSC"/>
    <s v="-1"/>
    <s v="HOUSEWIFE"/>
    <s v=""/>
    <s v="6"/>
    <s v="1"/>
    <s v="2"/>
    <s v="1"/>
    <s v="1"/>
    <s v="1"/>
    <s v="0"/>
    <s v="0"/>
    <s v="0"/>
    <s v="0"/>
    <s v="1"/>
    <s v="0"/>
    <s v="YES"/>
    <s v="2023-10-18T17:06:56+05:30"/>
    <s v="-1"/>
    <s v="1697629016"/>
    <s v="-1"/>
    <s v="-1"/>
    <s v="-1"/>
    <s v="Screener Section 1"/>
    <s v="Screener Section 2"/>
    <s v="0"/>
    <s v="0"/>
    <s v="Main Section 3"/>
    <s v="0"/>
    <s v="Main Section 5"/>
    <s v="2023-10-18T17:06:56+05:30"/>
    <s v="2023-10-18T17:06:56+05:30"/>
    <s v="-1"/>
    <s v="238"/>
    <s v="-1"/>
    <s v="80.93622666666667"/>
    <s v="26.910866666666667"/>
    <s v="80d 56' 10.416&quot; , 26d 54' 39.12&quot;_x000a_null"/>
    <s v="-1"/>
    <s v="-1"/>
    <s v="706"/>
    <s v="-1"/>
    <s v="2023-10-19"/>
    <s v="-1"/>
    <s v="-1"/>
    <s v="SAFFOLA MASALA OATS - VEGGIE TWIST CURRENT (BJ6)"/>
    <s v="2023-10-26"/>
    <s v="09:19:3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9685"/>
    <n v="-1"/>
    <d v="2023-10-18T17:35:36"/>
    <s v="2234891057"/>
    <s v="Android_Subject"/>
    <m/>
    <d v="1899-12-30T00:17:25"/>
    <d v="2023-10-18T17:53:03"/>
    <m/>
    <d v="2023-10-18T20:03:05"/>
    <m/>
    <m/>
    <b v="1"/>
    <n v="306"/>
    <b v="0"/>
    <m/>
    <s v="22.505161667"/>
    <s v="88.381776667"/>
    <s v="Returned To Surveyor"/>
    <n v="5.5"/>
    <m/>
    <m/>
    <m/>
    <d v="2023-10-18T17:35:36"/>
    <d v="2023-10-18T17:53:01"/>
    <s v="Samit Ghosh"/>
    <n v="-1"/>
    <s v="-1"/>
    <s v="-1"/>
    <s v="LIVE"/>
    <s v="-1"/>
    <s v=""/>
    <s v="411111111"/>
    <s v="Ruby Raut"/>
    <s v="-1"/>
    <s v="-1"/>
    <s v="1018"/>
    <s v="1735"/>
    <s v=""/>
    <s v="411111111-1018-1735"/>
    <s v="1"/>
    <s v="1"/>
    <s v="0"/>
    <s v="-1"/>
    <s v="-1"/>
    <s v="88.38686000000001"/>
    <s v="22.50435166666667"/>
    <s v="88d 23' 12.696&quot; , 22d 30' 15.666&quot;_x000a_null"/>
    <s v="96"/>
    <s v="-1"/>
    <s v="-1"/>
    <s v="0"/>
    <s v="100%"/>
    <s v="-1"/>
    <s v="CNST1"/>
    <s v="CS9C"/>
    <s v="-1"/>
    <s v="-1"/>
    <s v="-1"/>
    <s v="-1"/>
    <s v="-1"/>
    <s v="2023-10-18T17:35:54+05:30"/>
    <s v="-1"/>
    <s v="2023-10-18T17:35:54+05:30"/>
    <s v="SPEAK TO WOMEN WHO ARE 25 - 45 YEARS OF AGE"/>
    <s v="-1"/>
    <s v="-1"/>
    <s v="-1"/>
    <s v="-1"/>
    <s v="-1"/>
    <s v="-1"/>
    <s v="-1"/>
    <s v="2023-10-18"/>
    <s v="17:36:22"/>
    <s v="-1"/>
    <s v="8"/>
    <s v="2023-10-18T17:36:25+05:30"/>
    <s v="-1"/>
    <s v="8"/>
    <s v="-1"/>
    <s v="Nita Bose"/>
    <x v="1"/>
    <x v="18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7:43:01+05:30"/>
    <s v="-1"/>
    <s v="427"/>
    <s v="2023-10-18T17:43:01+05:30"/>
    <s v="Flavored Oats/ Masala Oats"/>
    <s v="0"/>
    <s v="0"/>
    <s v="Soya based products like Soya Chunks, Soya Milk, Soya meal etc.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Top Ramen Cup Noodles"/>
    <s v="0"/>
    <s v="0"/>
    <s v="0"/>
    <s v="0"/>
    <s v="0"/>
    <s v="0"/>
    <s v="0"/>
    <s v="0"/>
    <s v="0"/>
    <s v="0"/>
    <s v="0"/>
    <s v="0"/>
    <s v="Maggi Cuppa Noodles"/>
    <s v="Saffola Oodles"/>
    <s v="0"/>
    <s v="Top Ramen Noodles"/>
    <s v="0"/>
    <s v="0"/>
    <s v="0"/>
    <s v="0"/>
    <s v="0"/>
    <s v="0"/>
    <s v="Saffola Oodles"/>
    <s v="2023-10-18T17:47:35+05:30"/>
    <s v="-1"/>
    <s v="2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7:48:09+05:30"/>
    <s v="2023-10-18T17:48:35+05:30"/>
    <s v="-1"/>
    <s v="735"/>
    <s v="-1"/>
    <s v="2023-10-18T17:48:09+05:30"/>
    <s v="2023-10-18T17:48:35+05:30"/>
    <s v="2023-10-18T17:48:35+05:30"/>
    <s v="-1"/>
    <s v="1697631515"/>
    <s v="2023-10-18T17:48:35+05:30"/>
    <s v="WILLING TO PARTICIPATE"/>
    <s v="-1"/>
    <s v=""/>
    <s v="-1"/>
    <s v="SAFFOLA MASALA OATS - CLASSIC MASALA CURRENT (AF3)"/>
    <s v="1/61b"/>
    <s v="Neli nagar"/>
    <s v="Haltu"/>
    <s v="700078"/>
    <s v="1/61b"/>
    <s v="Neli nagar"/>
    <s v="Haltu"/>
    <s v="700078"/>
    <s v="9903810040"/>
    <s v="-1"/>
    <s v="9903810040"/>
    <s v="-1"/>
    <s v="GRADUATE/ POST GRADUATE: GENERAL"/>
    <s v="-1"/>
    <s v="HOUSEWIFE"/>
    <s v=""/>
    <s v="5"/>
    <s v="0"/>
    <s v="1"/>
    <s v="0"/>
    <s v="1"/>
    <s v="0"/>
    <s v="1"/>
    <s v="1"/>
    <s v="0"/>
    <s v="1"/>
    <s v="-1"/>
    <s v="-1"/>
    <s v="YES"/>
    <s v="2023-10-18T17:52:26+05:30"/>
    <s v="-1"/>
    <s v="1697631746"/>
    <s v="-1"/>
    <s v="-1"/>
    <s v="-1"/>
    <s v="Screener Section 1"/>
    <s v="Screener Section 2"/>
    <s v="0"/>
    <s v="0"/>
    <s v="Main Section 3"/>
    <s v="0"/>
    <s v="Main Section 5"/>
    <s v="2023-10-18T17:52:26+05:30"/>
    <s v="2023-10-18T17:52:26+05:30"/>
    <s v="-1"/>
    <s v="256"/>
    <s v="-1"/>
    <s v="88.38177666666667"/>
    <s v="22.505161666666663"/>
    <s v="88d 22' 54.396&quot; , 22d 30' 18.582&quot;_x000a_null"/>
    <s v="-1"/>
    <s v="-1"/>
    <s v="99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9842"/>
    <n v="-1"/>
    <d v="2023-10-18T17:29:30"/>
    <s v="2234891034"/>
    <s v="Android_Subject"/>
    <m/>
    <s v="5.03:35:07"/>
    <d v="2023-10-18T17:55:04"/>
    <m/>
    <d v="2023-10-18T20:21:35"/>
    <m/>
    <m/>
    <b v="1"/>
    <n v="306"/>
    <b v="0"/>
    <m/>
    <s v="26.88651"/>
    <s v="80.954426667"/>
    <s v="Approved"/>
    <n v="5.5"/>
    <m/>
    <m/>
    <m/>
    <d v="2023-10-18T17:29:30"/>
    <d v="2023-10-18T17:55:02"/>
    <s v="Anshu Srivastava"/>
    <n v="-1"/>
    <s v="-1"/>
    <s v="-1"/>
    <s v="LIVE"/>
    <s v="For QC"/>
    <s v=""/>
    <s v="311111118"/>
    <s v="lalita bajpai"/>
    <s v="-1"/>
    <s v="-1"/>
    <s v="1018"/>
    <s v="1729"/>
    <s v=""/>
    <s v="311111118-1018-1729"/>
    <s v="1"/>
    <s v="1"/>
    <s v="0"/>
    <s v="-1"/>
    <s v="-1"/>
    <s v="80.95435333333333"/>
    <s v="26.886823333333336"/>
    <s v="80d 57' 15.672&quot; , 26d 53' 12.564&quot;_x000a_null"/>
    <s v="96"/>
    <s v="-1"/>
    <s v="-1"/>
    <s v="0"/>
    <s v="100%"/>
    <s v="-1"/>
    <s v="CNST3"/>
    <s v="CS10"/>
    <s v="-1"/>
    <s v="-1"/>
    <s v="-1"/>
    <s v="-1"/>
    <s v="-1"/>
    <s v="2023-10-18T17:31:53+05:30"/>
    <s v="-1"/>
    <s v="2023-10-18T17:31:53+05:30"/>
    <s v="SPEAK TO WOMEN WHO ARE 25 - 45 YEARS OF AGE"/>
    <s v="-1"/>
    <s v="-1"/>
    <s v="-1"/>
    <s v="-1"/>
    <s v="-1"/>
    <s v="-1"/>
    <s v="-1"/>
    <s v="2023-10-18"/>
    <s v="17:31:58"/>
    <s v="-1"/>
    <s v="8"/>
    <s v="2023-10-18T17:31:59+05:30"/>
    <s v="-1"/>
    <s v="8"/>
    <s v="-1"/>
    <s v="kratika"/>
    <x v="2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PROFESSION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8T17:37:55+05:30"/>
    <s v="-1"/>
    <s v="362"/>
    <s v="2023-10-18T17:37:5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Futurelife Oats"/>
    <s v="0"/>
    <s v="0"/>
    <s v="0"/>
    <s v="0"/>
    <s v="Patanjali Flavored Oats"/>
    <s v="0"/>
    <s v="Saffola Masala Oats"/>
    <s v="0"/>
    <s v="0"/>
    <s v="0"/>
    <s v="Store Brands Of Flavored Oats/ Masala Oats"/>
    <s v="0"/>
    <s v="0"/>
    <s v="0"/>
    <s v="Bagrry's Flavored Oats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-1"/>
    <s v="Bagrry's Flavored Oats"/>
    <s v="0"/>
    <s v="Ching's Secret Flavored Oats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Bagrry's Flavored Oats"/>
    <s v="0"/>
    <s v="0"/>
    <s v="0"/>
    <s v="0"/>
    <s v="0"/>
    <s v="0"/>
    <s v="0"/>
    <s v="0"/>
    <s v="0"/>
    <s v="Saffola Masala Oats"/>
    <s v="0"/>
    <s v="0"/>
    <s v="0"/>
    <s v="0"/>
    <s v="0"/>
    <s v="0"/>
    <s v="ON 1 OUT OF THE LAST 2 PURCHASES OF 'FLAVORED OATS / MASALA OATS'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Bagrrys"/>
    <s v="0"/>
    <s v="0"/>
    <s v="Kellogg's"/>
    <s v="Kellogg's Chocos"/>
    <s v="Kellogg's Cornflakes"/>
    <s v="0"/>
    <s v="0"/>
    <s v="0"/>
    <s v="0"/>
    <s v="Kwality"/>
    <s v="0"/>
    <s v="0"/>
    <s v="Patanjali Cornflakes"/>
    <s v="0"/>
    <s v="Tasty Treat"/>
    <s v="0"/>
    <s v="0"/>
    <s v="0"/>
    <s v="0"/>
    <s v="0"/>
    <s v="0"/>
    <s v="Bagrrys"/>
    <s v="0"/>
    <s v="0"/>
    <s v="Kellogg's"/>
    <s v="Kellogg's Chocos"/>
    <s v="Kellogg's Cornflakes"/>
    <s v="0"/>
    <s v="0"/>
    <s v="0"/>
    <s v="0"/>
    <s v="Kwality"/>
    <s v="0"/>
    <s v="0"/>
    <s v="Patanjali Cornflakes"/>
    <s v="0"/>
    <s v="Tasty Treat"/>
    <s v="0"/>
    <s v="0"/>
    <s v="0"/>
    <s v="0"/>
    <s v="0"/>
    <s v="Bagrrys"/>
    <s v="Ching's Instant Noodles"/>
    <s v="0"/>
    <s v="0"/>
    <s v="Maggi Masala Noodles"/>
    <s v="Maggi Oats Noodles"/>
    <s v="Maggi Vegetable Atta Noodles"/>
    <s v="Maggi Hot Heads Noodles"/>
    <s v="Maggi Cuppa Noodles"/>
    <s v="0"/>
    <s v="Sunfeast Yippee Noodles"/>
    <s v="0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Maggi Cuppa Noodles"/>
    <s v="Saffola Oodles"/>
    <s v="0"/>
    <s v="0"/>
    <s v="0"/>
    <s v="0"/>
    <s v="0"/>
    <s v="0"/>
    <s v="0"/>
    <s v="0"/>
    <s v="Maggi Masala Noodles"/>
    <s v="2023-10-18T17:47:42+05:30"/>
    <s v="-1"/>
    <s v="58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7:48:02+05:30"/>
    <s v="2023-10-18T17:48:02+05:30"/>
    <s v="-1"/>
    <s v="967"/>
    <s v="-1"/>
    <s v="2023-10-18T17:48:02+05:30"/>
    <s v="2023-10-18T17:48:02+05:30"/>
    <s v="2023-10-18T17:48:02+05:30"/>
    <s v="-1"/>
    <s v="1697631482"/>
    <s v="2023-10-18T17:48:02+05:30"/>
    <s v="WILLING TO PARTICIPATE"/>
    <s v="-1"/>
    <s v=""/>
    <s v="-1"/>
    <s v="SAFFOLA MASALA OATS - CLASSIC MASALA CURRENT (AF3)"/>
    <s v="532kha/179k aliganj"/>
    <s v="0"/>
    <s v="Aliganj "/>
    <s v="226024"/>
    <s v="532kha/179k aliganj"/>
    <s v="0"/>
    <s v="Aliganj"/>
    <s v="226024"/>
    <s v="8887946240"/>
    <s v="0000000"/>
    <s v="8887946240"/>
    <s v="0000000"/>
    <s v="GRADUATE/ POST GRADUATE: GENERAL"/>
    <s v="-1"/>
    <s v="EMPLOYED"/>
    <s v="Working full time"/>
    <s v="2"/>
    <s v="0"/>
    <s v="0"/>
    <s v="0"/>
    <s v="1"/>
    <s v="1"/>
    <s v="0"/>
    <s v="0"/>
    <s v="0"/>
    <s v="0"/>
    <s v="-1"/>
    <s v="-1"/>
    <s v="YES"/>
    <s v="2023-10-18T17:55:00+05:30"/>
    <s v="-1"/>
    <s v="1697631900"/>
    <s v="-1"/>
    <s v="-1"/>
    <s v="-1"/>
    <s v="Screener Section 1"/>
    <s v="Screener Section 2"/>
    <s v="0"/>
    <s v="0"/>
    <s v="Main Section 3"/>
    <s v="0"/>
    <s v="Main Section 5"/>
    <s v="2023-10-18T17:55:00+05:30"/>
    <s v="2023-10-18T17:55:00+05:30"/>
    <s v="-1"/>
    <s v="399"/>
    <s v="-1"/>
    <s v="80.95442666666666"/>
    <s v="26.886509999999998"/>
    <s v="80d 57' 15.936&quot; , 26d 53' 11.436&quot;_x000a_null"/>
    <s v="-1"/>
    <s v="-1"/>
    <s v="1366"/>
    <s v="-1"/>
    <s v="2023-10-22"/>
    <s v="-1"/>
    <s v="-1"/>
    <s v="SAFFOLA MASALA OATS - CLASSIC MASALA CURRENT (AF3)"/>
    <s v="2023-10-30"/>
    <s v="14:22:2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1-9"/>
    <s v="GRADUATE/ POST GRADUATE: PROFESSION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3"/>
    <n v="-1"/>
    <d v="2023-10-18T10:00:11"/>
    <s v="2234891014"/>
    <s v="Android_Subject"/>
    <m/>
    <s v="3.07:55:46"/>
    <d v="2023-10-18T19:32:41"/>
    <m/>
    <d v="2023-10-20T16:56:53"/>
    <m/>
    <m/>
    <b v="1"/>
    <n v="306"/>
    <b v="0"/>
    <m/>
    <m/>
    <m/>
    <s v="Approved"/>
    <n v="5.5"/>
    <m/>
    <m/>
    <m/>
    <d v="2023-10-18T10:00:11"/>
    <d v="2023-10-18T11:57:50"/>
    <s v="Inder Jha"/>
    <n v="-1"/>
    <s v="-1"/>
    <s v="-1"/>
    <s v="LIVE"/>
    <s v="For Placement"/>
    <s v=""/>
    <s v="111111117"/>
    <s v="Annu Gupta"/>
    <s v="-1"/>
    <s v="-1"/>
    <s v="1018"/>
    <s v="1000"/>
    <s v=""/>
    <s v="111111117-1018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00:37+05:30"/>
    <s v="-1"/>
    <s v="2023-10-18T10:00:37+05:30"/>
    <s v="SPEAK TO WOMEN WHO ARE 25 - 45 YEARS OF AGE"/>
    <s v="-1"/>
    <s v="-1"/>
    <s v="-1"/>
    <s v="-1"/>
    <s v="-1"/>
    <s v="-1"/>
    <s v="-1"/>
    <s v="2023-10-18"/>
    <s v="10:00:39"/>
    <s v="-1"/>
    <s v="8"/>
    <s v="2023-10-18T10:00:40+05:30"/>
    <s v="-1"/>
    <s v="8"/>
    <s v="-1"/>
    <s v="pooja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0:09:42+05:30"/>
    <s v="-1"/>
    <s v="545"/>
    <s v="2023-10-18T10:09:4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0:12:07+05:30"/>
    <s v="-1"/>
    <s v="14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0:12:40+05:30"/>
    <s v="2023-10-18T11:57:18+05:30"/>
    <s v="-1"/>
    <s v="724"/>
    <s v="-1"/>
    <s v="2023-10-18T10:12:40+05:30"/>
    <s v="2023-10-18T11:57:18+05:30"/>
    <s v="2023-10-18T11:57:18+05:30"/>
    <s v="-1"/>
    <s v="1697610438"/>
    <s v="2023-10-18T11:57:18+05:30"/>
    <s v="WILLING TO PARTICIPATE"/>
    <s v="-1"/>
    <s v=""/>
    <s v="-1"/>
    <s v="SAFFOLA MASALA OATS - CLASSIC MASALA CURRENT (AF3)"/>
    <s v="B-189, 3rd floor"/>
    <s v="gali no.4"/>
    <s v="Adarsh Nagar"/>
    <s v="110033"/>
    <s v="B-189, 3rd floor"/>
    <s v="gali no.4"/>
    <s v="Adarsh Nagar"/>
    <s v="110033"/>
    <s v="7982029271"/>
    <s v="-1"/>
    <s v="7982029271"/>
    <s v="-1"/>
    <s v="GRADUATE/ POST GRADUATE: GENERAL"/>
    <s v="-1"/>
    <s v="HOUSEWIFE"/>
    <s v=""/>
    <s v="4"/>
    <s v="1"/>
    <s v="1"/>
    <s v="0"/>
    <s v="1"/>
    <s v="1"/>
    <s v="0"/>
    <s v="0"/>
    <s v="0"/>
    <s v="0"/>
    <s v="1"/>
    <s v="0"/>
    <s v="YES"/>
    <s v="2023-10-18T11:57:49+05:30"/>
    <s v="-1"/>
    <s v="1697610469"/>
    <s v="-1"/>
    <s v="-1"/>
    <s v="-1"/>
    <s v="Screener Section 1"/>
    <s v="Screener Section 2"/>
    <s v="0"/>
    <s v="0"/>
    <s v="Main Section 3"/>
    <s v="0"/>
    <s v="Main Section 5"/>
    <s v="2023-10-18T10:16:12+05:30"/>
    <s v="2023-10-18T11:57:49+05:30"/>
    <s v="-1"/>
    <s v="242"/>
    <s v="-1"/>
    <s v="NaN"/>
    <s v="NaN"/>
    <s v="-1"/>
    <s v="-1"/>
    <s v="-1"/>
    <s v="966"/>
    <s v="-1"/>
    <s v="2023-10-21"/>
    <s v="-1"/>
    <s v="-1"/>
    <s v="SAFFOLA MASALA OATS - CLASSIC MASALA CURRENT (AF3)"/>
    <s v="2023-10-28"/>
    <s v="15:55:5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4"/>
    <n v="-1"/>
    <d v="2023-10-18T10:40:02"/>
    <s v="2234891014"/>
    <s v="Android_Subject"/>
    <m/>
    <s v="3.07:16:50"/>
    <d v="2023-10-18T19:32:41"/>
    <m/>
    <d v="2023-10-20T16:56:53"/>
    <m/>
    <m/>
    <b v="1"/>
    <n v="306"/>
    <b v="0"/>
    <m/>
    <m/>
    <m/>
    <s v="Approved"/>
    <n v="5.5"/>
    <m/>
    <m/>
    <m/>
    <d v="2023-10-18T10:40:02"/>
    <d v="2023-10-18T10:56:36"/>
    <s v="Inder Jha"/>
    <n v="-1"/>
    <s v="-1"/>
    <s v="-1"/>
    <s v="LIVE"/>
    <s v="For Placement"/>
    <s v=""/>
    <s v="111111117"/>
    <s v="Annu Gupta"/>
    <s v="-1"/>
    <s v="-1"/>
    <s v="1018"/>
    <s v="1040"/>
    <s v=""/>
    <s v="111111117-1018-104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40:22+05:30"/>
    <s v="-1"/>
    <s v="2023-10-18T10:40:22+05:30"/>
    <s v="SPEAK TO WOMEN WHO ARE 25 - 45 YEARS OF AGE"/>
    <s v="-1"/>
    <s v="-1"/>
    <s v="-1"/>
    <s v="-1"/>
    <s v="-1"/>
    <s v="-1"/>
    <s v="-1"/>
    <s v="2023-10-18"/>
    <s v="10:40:24"/>
    <s v="-1"/>
    <s v="8"/>
    <s v="2023-10-18T10:40:25+05:30"/>
    <s v="-1"/>
    <s v="8"/>
    <s v="-1"/>
    <s v="Asha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0:54:35+05:30"/>
    <s v="-1"/>
    <s v="853"/>
    <s v="2023-10-18T10:54:3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0:54:44+05:30"/>
    <s v="-1"/>
    <s v="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8T10:50:31+05:30"/>
    <s v="2023-10-18T10:54:48+05:30"/>
    <s v="-1"/>
    <s v="609"/>
    <s v="-1"/>
    <s v="2023-10-18T10:50:31+05:30"/>
    <s v="2023-10-18T10:54:48+05:30"/>
    <s v="2023-10-18T10:54:48+05:30"/>
    <s v="-1"/>
    <s v="1697606688"/>
    <s v="2023-10-18T10:54:48+05:30"/>
    <s v="WILLING TO PARTICIPATE"/>
    <s v="-1"/>
    <s v=""/>
    <s v="-1"/>
    <s v="SAFFOLA MASALA OATS - CLASSIC MASALA TEST (NP9)"/>
    <s v="B-186, 1st floor"/>
    <s v="gali no.4"/>
    <s v="Adarsh Nagar"/>
    <s v="110033"/>
    <s v="B-186, 1st floor"/>
    <s v="gali no.4"/>
    <s v="Adarsh Nagar"/>
    <s v="110033"/>
    <s v="8447982816"/>
    <s v="-1"/>
    <s v="8447982816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0:56:35+05:30"/>
    <s v="-1"/>
    <s v="1697606795"/>
    <s v="-1"/>
    <s v="-1"/>
    <s v="-1"/>
    <s v="Screener Section 1"/>
    <s v="0"/>
    <s v="0"/>
    <s v="0"/>
    <s v="Main Section 3"/>
    <s v="0"/>
    <s v="Main Section 5"/>
    <s v="2023-10-18T10:56:35+05:30"/>
    <s v="2023-10-18T10:56:35+05:30"/>
    <s v="-1"/>
    <s v="365"/>
    <s v="-1"/>
    <s v="NaN"/>
    <s v="NaN"/>
    <s v="-1"/>
    <s v="-1"/>
    <s v="-1"/>
    <s v="974"/>
    <s v="-1"/>
    <s v="2023-10-21"/>
    <s v="-1"/>
    <s v="-1"/>
    <s v="SAFFOLA MASALA OATS - CLASSIC MASALA TEST (NP9)"/>
    <s v="2023-10-28"/>
    <s v="13:56:5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5"/>
    <n v="-1"/>
    <d v="2023-10-18T11:39:00"/>
    <s v="2234891014"/>
    <s v="Android_Subject"/>
    <m/>
    <s v="3.06:18:27"/>
    <d v="2023-10-18T19:32:41"/>
    <m/>
    <d v="2023-10-24T14:38:06"/>
    <m/>
    <m/>
    <b v="1"/>
    <n v="306"/>
    <b v="0"/>
    <m/>
    <m/>
    <m/>
    <s v="Approved"/>
    <n v="5.5"/>
    <m/>
    <m/>
    <m/>
    <d v="2023-10-18T11:39:00"/>
    <d v="2023-10-18T11:56:43"/>
    <s v="Inder Jha"/>
    <n v="-1"/>
    <s v="-1"/>
    <s v="-1"/>
    <s v="LIVE"/>
    <s v="For Placement"/>
    <s v=""/>
    <s v="111111117"/>
    <s v="Annu Gupta"/>
    <s v="-1"/>
    <s v="-1"/>
    <s v="1018"/>
    <s v="1139"/>
    <s v=""/>
    <s v="111111117-1018-113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1:39:13+05:30"/>
    <s v="-1"/>
    <s v="2023-10-18T11:39:13+05:30"/>
    <s v="SPEAK TO WOMEN WHO ARE 25 - 45 YEARS OF AGE"/>
    <s v="-1"/>
    <s v="-1"/>
    <s v="-1"/>
    <s v="-1"/>
    <s v="-1"/>
    <s v="-1"/>
    <s v="-1"/>
    <s v="2023-10-18"/>
    <s v="11:39:15"/>
    <s v="-1"/>
    <s v="8"/>
    <s v="2023-10-18T11:39:16+05:30"/>
    <s v="-1"/>
    <s v="8"/>
    <s v="-1"/>
    <s v="simriti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1:46:07+05:30"/>
    <s v="-1"/>
    <s v="414"/>
    <s v="2023-10-18T11:46:07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48:23+05:30"/>
    <s v="-1"/>
    <s v="13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8T11:48:49+05:30"/>
    <s v="2023-10-18T11:48:49+05:30"/>
    <s v="-1"/>
    <s v="576"/>
    <s v="-1"/>
    <s v="2023-10-18T11:48:49+05:30"/>
    <s v="2023-10-18T11:48:49+05:30"/>
    <s v="2023-10-18T11:48:49+05:30"/>
    <s v="-1"/>
    <s v="1697609929"/>
    <s v="2023-10-18T11:48:49+05:30"/>
    <s v="WILLING TO PARTICIPATE"/>
    <s v="-1"/>
    <s v=""/>
    <s v="-1"/>
    <s v="SAFFOLA MASALA OATS - VEGGIE TWIST TEST (LK2)"/>
    <s v="B-167"/>
    <s v="Gali no.2"/>
    <s v="Adarsh Nagar"/>
    <s v="110033"/>
    <s v="B-167"/>
    <s v="Gali no.2"/>
    <s v="Adarsh Nagar"/>
    <s v="110033"/>
    <s v="9136358091"/>
    <s v="-1"/>
    <s v="9136358091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8T11:56:41+05:30"/>
    <s v="-1"/>
    <s v="1697610401"/>
    <s v="-1"/>
    <s v="-1"/>
    <s v="-1"/>
    <s v="Screener Section 1"/>
    <s v="Screener Section 2"/>
    <s v="0"/>
    <s v="0"/>
    <s v="Main Section 3"/>
    <s v="0"/>
    <s v="Main Section 5"/>
    <s v="2023-10-18T11:56:41+05:30"/>
    <s v="2023-10-18T11:56:41+05:30"/>
    <s v="-1"/>
    <s v="473"/>
    <s v="-1"/>
    <s v="NaN"/>
    <s v="NaN"/>
    <s v="-1"/>
    <s v="-1"/>
    <s v="-1"/>
    <s v="1049"/>
    <s v="-1"/>
    <s v="2023-10-21"/>
    <s v="-1"/>
    <s v="-1"/>
    <s v="SAFFOLA MASALA OATS - VEGGIE TWIST TEST (LK2)"/>
    <s v="2023-10-28"/>
    <s v="13:00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6"/>
    <n v="-1"/>
    <d v="2023-10-18T12:02:02"/>
    <s v="2234891014"/>
    <s v="Android_Subject"/>
    <m/>
    <s v="3.05:55:49"/>
    <d v="2023-10-18T19:32:41"/>
    <m/>
    <d v="2023-10-20T16:56:53"/>
    <m/>
    <m/>
    <b v="1"/>
    <n v="306"/>
    <b v="0"/>
    <m/>
    <m/>
    <m/>
    <s v="Approved"/>
    <n v="5.5"/>
    <m/>
    <m/>
    <m/>
    <d v="2023-10-18T12:02:02"/>
    <d v="2023-10-18T12:17:06"/>
    <s v="Inder Jha"/>
    <n v="-1"/>
    <s v="-1"/>
    <s v="-1"/>
    <s v="LIVE"/>
    <s v="For Placement"/>
    <s v=""/>
    <s v="111111117"/>
    <s v="Annu Gupta"/>
    <s v="-1"/>
    <s v="-1"/>
    <s v="1018"/>
    <s v="1202"/>
    <s v=""/>
    <s v="111111117-1018-1202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02:16+05:30"/>
    <s v="-1"/>
    <s v="2023-10-18T12:02:16+05:30"/>
    <s v="SPEAK TO WOMEN WHO ARE 25 - 45 YEARS OF AGE"/>
    <s v="-1"/>
    <s v="-1"/>
    <s v="-1"/>
    <s v="-1"/>
    <s v="-1"/>
    <s v="-1"/>
    <s v="-1"/>
    <s v="2023-10-18"/>
    <s v="12:02:18"/>
    <s v="-1"/>
    <s v="8"/>
    <s v="2023-10-18T12:02:19+05:30"/>
    <s v="-1"/>
    <s v="8"/>
    <s v="-1"/>
    <s v="Roma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2:11:37+05:30"/>
    <s v="-1"/>
    <s v="561"/>
    <s v="2023-10-18T12:11:37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2:14:09+05:30"/>
    <s v="-1"/>
    <s v="15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2:14:15+05:30"/>
    <s v="2023-10-18T12:14:15+05:30"/>
    <s v="-1"/>
    <s v="720"/>
    <s v="-1"/>
    <s v="2023-10-18T12:14:15+05:30"/>
    <s v="2023-10-18T12:14:15+05:30"/>
    <s v="2023-10-18T12:14:15+05:30"/>
    <s v="-1"/>
    <s v="1697611455"/>
    <s v="2023-10-18T12:14:15+05:30"/>
    <s v="WILLING TO PARTICIPATE"/>
    <s v="-1"/>
    <s v=""/>
    <s v="-1"/>
    <s v="SAFFOLA MASALA OATS - CLASSIC MASALA CURRENT (AF3)"/>
    <s v="B-187 "/>
    <s v="gali no.4"/>
    <s v="Aadarsh nagar"/>
    <s v="110033"/>
    <s v="B-187"/>
    <s v="gali no.4"/>
    <s v="Aadarsh nagar"/>
    <s v="110033"/>
    <s v="9873461991"/>
    <s v="-1"/>
    <s v="9873461991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8T12:17:05+05:30"/>
    <s v="-1"/>
    <s v="1697611625"/>
    <s v="-1"/>
    <s v="-1"/>
    <s v="-1"/>
    <s v="Screener Section 1"/>
    <s v="Screener Section 2"/>
    <s v="0"/>
    <s v="0"/>
    <s v="Main Section 3"/>
    <s v="0"/>
    <s v="Main Section 5"/>
    <s v="2023-10-18T12:17:05+05:30"/>
    <s v="2023-10-18T12:17:05+05:30"/>
    <s v="-1"/>
    <s v="169"/>
    <s v="-1"/>
    <s v="NaN"/>
    <s v="NaN"/>
    <s v="-1"/>
    <s v="-1"/>
    <s v="-1"/>
    <s v="889"/>
    <s v="-1"/>
    <s v="2023-10-21"/>
    <s v="-1"/>
    <s v="-1"/>
    <s v="SAFFOLA MASALA OATS - CLASSIC MASALA CURRENT (AF3)"/>
    <s v="2023-10-28"/>
    <s v="12:00:5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7"/>
    <n v="-1"/>
    <d v="2023-10-18T12:50:04"/>
    <s v="2234891014"/>
    <s v="Android_Subject"/>
    <m/>
    <s v="3.05:08:08"/>
    <d v="2023-10-18T19:32:41"/>
    <m/>
    <d v="2023-10-20T16:56:53"/>
    <m/>
    <m/>
    <b v="1"/>
    <n v="306"/>
    <b v="0"/>
    <m/>
    <m/>
    <m/>
    <s v="Approved"/>
    <n v="5.5"/>
    <m/>
    <m/>
    <m/>
    <d v="2023-10-18T12:50:04"/>
    <d v="2023-10-18T13:04:48"/>
    <s v="Inder Jha"/>
    <n v="-1"/>
    <s v="-1"/>
    <s v="-1"/>
    <s v="LIVE"/>
    <s v="For Placement"/>
    <s v=""/>
    <s v="111111117"/>
    <s v="Annu Gupta"/>
    <s v="-1"/>
    <s v="-1"/>
    <s v="1018"/>
    <s v="1250"/>
    <s v=""/>
    <s v="111111117-1018-125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50:17+05:30"/>
    <s v="-1"/>
    <s v="2023-10-18T12:50:17+05:30"/>
    <s v="SPEAK TO WOMEN WHO ARE 25 - 45 YEARS OF AGE"/>
    <s v="-1"/>
    <s v="-1"/>
    <s v="-1"/>
    <s v="-1"/>
    <s v="-1"/>
    <s v="-1"/>
    <s v="-1"/>
    <s v="2023-10-18"/>
    <s v="12:50:19"/>
    <s v="-1"/>
    <s v="8"/>
    <s v="2023-10-18T12:50:20+05:30"/>
    <s v="-1"/>
    <s v="8"/>
    <s v="-1"/>
    <s v="shartika mittal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UPERVISORY LEVEL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8T12:53:42+05:30"/>
    <s v="-1"/>
    <s v="205"/>
    <s v="2023-10-18T12:53:4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2:55:59+05:30"/>
    <s v="-1"/>
    <s v="13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8T12:56:55+05:30"/>
    <s v="2023-10-18T12:56:55+05:30"/>
    <s v="-1"/>
    <s v="398"/>
    <s v="-1"/>
    <s v="2023-10-18T12:56:55+05:30"/>
    <s v="2023-10-18T12:56:55+05:30"/>
    <s v="2023-10-18T12:56:55+05:30"/>
    <s v="-1"/>
    <s v="1697614015"/>
    <s v="2023-10-18T12:56:55+05:30"/>
    <s v="WILLING TO PARTICIPATE"/>
    <s v="-1"/>
    <s v=""/>
    <s v="-1"/>
    <s v="SAFFOLA MASALA OATS - VEGGIE TWIST CURRENT (BJ6)"/>
    <s v="B-190  ground floor"/>
    <s v="gali no-4"/>
    <s v="Adarsh Nagar"/>
    <s v="110033"/>
    <s v="B-190  ground floor"/>
    <s v="gali no-4"/>
    <s v="Adarsh Nagar"/>
    <s v="110033"/>
    <s v="9350872402"/>
    <s v="-1"/>
    <s v="9350872402"/>
    <s v="-1"/>
    <s v="GRADUATE/ POST GRADUATE: GENERAL"/>
    <s v="-1"/>
    <s v="UNEMPLOYED"/>
    <s v=""/>
    <s v="4"/>
    <s v="0"/>
    <s v="0"/>
    <s v="0"/>
    <s v="1"/>
    <s v="1"/>
    <s v="1"/>
    <s v="1"/>
    <s v="0"/>
    <s v="0"/>
    <s v="-1"/>
    <s v="-1"/>
    <s v="YES"/>
    <s v="2023-10-18T13:04:47+05:30"/>
    <s v="-1"/>
    <s v="1697614487"/>
    <s v="-1"/>
    <s v="-1"/>
    <s v="-1"/>
    <s v="Screener Section 1"/>
    <s v="Screener Section 2"/>
    <s v="0"/>
    <s v="0"/>
    <s v="Main Section 3"/>
    <s v="0"/>
    <s v="Main Section 5"/>
    <s v="2023-10-18T13:04:47+05:30"/>
    <s v="2023-10-18T13:04:47+05:30"/>
    <s v="-1"/>
    <s v="472"/>
    <s v="-1"/>
    <s v="NaN"/>
    <s v="NaN"/>
    <s v="-1"/>
    <s v="-1"/>
    <s v="-1"/>
    <s v="870"/>
    <s v="-1"/>
    <s v="2023-10-21"/>
    <s v="-1"/>
    <s v="-1"/>
    <s v="SAFFOLA MASALA OATS - VEGGIE TWIST CURRENT (BJ6)"/>
    <s v="2023-10-28"/>
    <s v="17:58:1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168"/>
    <n v="-1"/>
    <d v="2023-10-17T09:59:36"/>
    <s v="2234891023"/>
    <s v="Android_Subject"/>
    <m/>
    <s v="6.03:57:04"/>
    <d v="2023-10-18T20:37:11"/>
    <m/>
    <d v="2023-10-19T17:34:09"/>
    <m/>
    <m/>
    <b v="1"/>
    <n v="306"/>
    <b v="0"/>
    <m/>
    <s v="19.08033427"/>
    <s v="72.8946766"/>
    <s v="Approved"/>
    <n v="5.5"/>
    <m/>
    <m/>
    <m/>
    <d v="2023-10-17T09:59:36"/>
    <d v="2023-10-17T10:11:52"/>
    <s v="Sarvesh Mishra"/>
    <n v="-1"/>
    <s v="-1"/>
    <s v="-1"/>
    <s v="LIVE"/>
    <s v="For QC"/>
    <s v=""/>
    <s v="211111116"/>
    <s v="MORE"/>
    <s v="-1"/>
    <s v="-1"/>
    <s v="1017"/>
    <s v="0959"/>
    <s v=""/>
    <s v="211111116-1017-095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09:59:55+05:30"/>
    <s v="-1"/>
    <s v="2023-10-17T09:59:55+05:30"/>
    <s v="SPEAK TO WOMEN WHO ARE 25 - 45 YEARS OF AGE"/>
    <s v="-1"/>
    <s v="-1"/>
    <s v="-1"/>
    <s v="-1"/>
    <s v="-1"/>
    <s v="-1"/>
    <s v="-1"/>
    <s v="2023-10-17"/>
    <s v="10:00:02"/>
    <s v="-1"/>
    <s v="8"/>
    <s v="2023-10-17T10:00:03+05:30"/>
    <s v="-1"/>
    <s v="7"/>
    <s v="-1"/>
    <s v="MITALI CHAUHAN"/>
    <x v="3"/>
    <x v="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7T10:03:40+05:30"/>
    <s v="-1"/>
    <s v="225"/>
    <s v="2023-10-17T10:03:4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0:06:58+05:30"/>
    <s v="-1"/>
    <s v="1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0:07:29+05:30"/>
    <s v="2023-10-17T10:07:29+05:30"/>
    <s v="-1"/>
    <s v="453"/>
    <s v="-1"/>
    <s v="2023-10-17T10:07:29+05:30"/>
    <s v="2023-10-17T10:07:29+05:30"/>
    <s v="2023-10-17T10:07:29+05:30"/>
    <s v="-1"/>
    <s v="1697517449"/>
    <s v="2023-10-17T10:07:29+05:30"/>
    <s v="WILLING TO PARTICIPATE"/>
    <s v="-1"/>
    <s v=""/>
    <s v="-1"/>
    <s v="SAFFOLA MASALA OATS - CLASSIC MASALA CURRENT (AF3)"/>
    <s v="B2/11DOMANIC CHWAL KHALAI VILLAGE"/>
    <s v="RAMDEV PIR ROAD"/>
    <s v="VIDYA VIHAR WEST"/>
    <s v="400086"/>
    <s v="B2/11DOMANIC CHWAL KHALAI VILLAGE"/>
    <s v="RAMDEV PIR ROAD"/>
    <s v="VIDYA VIHAR WEST"/>
    <s v="400086"/>
    <s v="9870781856"/>
    <s v="-1"/>
    <s v="9870781856"/>
    <s v="-1"/>
    <s v="GRADUATE/ POST GRADUATE: GENERAL"/>
    <s v="-1"/>
    <s v="HOUSEWIFE"/>
    <s v=""/>
    <s v="4"/>
    <s v="0"/>
    <s v="0"/>
    <s v="0"/>
    <s v="1"/>
    <s v="1"/>
    <s v="1"/>
    <s v="1"/>
    <s v="0"/>
    <s v="0"/>
    <s v="-1"/>
    <s v="-1"/>
    <s v="YES"/>
    <s v="2023-10-17T10:11:48+05:30"/>
    <s v="-1"/>
    <s v="1697517708"/>
    <s v="-1"/>
    <s v="-1"/>
    <s v="-1"/>
    <s v="Screener Section 1"/>
    <s v="Screener Section 2"/>
    <s v="0"/>
    <s v="0"/>
    <s v="Main Section 3"/>
    <s v="0"/>
    <s v="Main Section 5"/>
    <s v="2023-10-17T10:11:48+05:30"/>
    <s v="2023-10-17T10:11:48+05:30"/>
    <s v="-1"/>
    <s v="259"/>
    <s v="-1"/>
    <s v="72.8946766"/>
    <s v="19.08033427"/>
    <s v="72d 53' 40.836&quot; , 19d 4' 49.203&quot;_x000a_null"/>
    <s v="-1"/>
    <s v="-1"/>
    <s v="712"/>
    <s v="-1"/>
    <s v="2023-10-21"/>
    <s v="-1"/>
    <s v="-1"/>
    <s v="SAFFOLA MASALA OATS - CLASSIC MASALA CURRENT (AF3)"/>
    <s v="2023-10-28"/>
    <s v="15:00:34"/>
    <x v="1"/>
    <x v="1"/>
    <x v="1"/>
    <s v="Vendor Team"/>
    <s v="sunil"/>
    <s v="Sup:-2"/>
    <s v="-1"/>
    <s v="2023-10-17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169"/>
    <n v="-1"/>
    <d v="2023-10-17T11:09:02"/>
    <s v="2234891023"/>
    <s v="Android_Subject"/>
    <m/>
    <s v="7.00:46:25"/>
    <d v="2023-10-18T20:37:11"/>
    <m/>
    <d v="2023-10-19T17:34:09"/>
    <m/>
    <m/>
    <b v="1"/>
    <n v="306"/>
    <b v="0"/>
    <m/>
    <m/>
    <m/>
    <s v="Approved"/>
    <n v="5.5"/>
    <m/>
    <m/>
    <m/>
    <d v="2023-10-17T11:09:02"/>
    <d v="2023-10-17T11:19:08"/>
    <s v="Sarvesh Mishra"/>
    <n v="-1"/>
    <s v="-1"/>
    <s v="-1"/>
    <s v="LIVE"/>
    <s v="For QC"/>
    <s v=""/>
    <s v="211111116"/>
    <s v="MORE"/>
    <s v="-1"/>
    <s v="-1"/>
    <s v="1017"/>
    <s v="1109"/>
    <s v=""/>
    <s v="211111116-1017-1109"/>
    <s v="1"/>
    <s v="1"/>
    <s v="0"/>
    <s v="-1"/>
    <s v="-1"/>
    <s v="72.89671085"/>
    <s v="19.07995272"/>
    <s v="72d 53' 48.159&quot; , 19d 4' 47.83&quot;_x000a_null"/>
    <s v="96"/>
    <s v="-1"/>
    <s v="-1"/>
    <s v="0"/>
    <s v="100%"/>
    <s v="-1"/>
    <s v="CNST3"/>
    <s v="CS10"/>
    <s v="-1"/>
    <s v="-1"/>
    <s v="-1"/>
    <s v="-1"/>
    <s v="-1"/>
    <s v="2023-10-17T11:09:21+05:30"/>
    <s v="-1"/>
    <s v="2023-10-17T11:09:21+05:30"/>
    <s v="SPEAK TO WOMEN WHO ARE 25 - 45 YEARS OF AGE"/>
    <s v="-1"/>
    <s v="-1"/>
    <s v="-1"/>
    <s v="-1"/>
    <s v="-1"/>
    <s v="-1"/>
    <s v="-1"/>
    <s v="2023-10-17"/>
    <s v="11:09:23"/>
    <s v="-1"/>
    <s v="8"/>
    <s v="2023-10-17T11:09:27+05:30"/>
    <s v="-1"/>
    <s v="7"/>
    <s v="-1"/>
    <s v="JYOTI RATOD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1:12:19+05:30"/>
    <s v="-1"/>
    <s v="178"/>
    <s v="2023-10-17T11:12:19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1:14:41+05:30"/>
    <s v="-1"/>
    <s v="14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1:15:18+05:30"/>
    <s v="2023-10-17T11:15:18+05:30"/>
    <s v="-1"/>
    <s v="378"/>
    <s v="-1"/>
    <s v="2023-10-17T11:15:18+05:30"/>
    <s v="2023-10-17T11:15:18+05:30"/>
    <s v="2023-10-17T11:15:18+05:30"/>
    <s v="-1"/>
    <s v="1697521518"/>
    <s v="2023-10-17T11:15:18+05:30"/>
    <s v="WILLING TO PARTICIPATE"/>
    <s v="-1"/>
    <s v=""/>
    <s v="-1"/>
    <s v="SAFFOLA MASALA OATS - CLASSIC MASALA TEST (NP9)"/>
    <s v="B1/7 DOMANIC CHAWL KHALAI VILLAGE"/>
    <s v="RAM DEV PIR ROAD"/>
    <s v="VIDYAVIHAR WEST"/>
    <s v="400086"/>
    <s v="B1/7 DOMANIC CHAWL KHALAI VILLAGE"/>
    <s v="RAM DEV PIR ROAD"/>
    <s v="VIDYAVIHAR WEST"/>
    <s v="400086"/>
    <s v="8104991020"/>
    <s v="-1"/>
    <s v="8104991020"/>
    <s v="-1"/>
    <s v="SSC/ HSC"/>
    <s v="-1"/>
    <s v="EMPLOYED"/>
    <s v="Working full time"/>
    <s v="4"/>
    <s v="0"/>
    <s v="0"/>
    <s v="1"/>
    <s v="1"/>
    <s v="0"/>
    <s v="1"/>
    <s v="1"/>
    <s v="0"/>
    <s v="0"/>
    <s v="-1"/>
    <s v="-1"/>
    <s v="YES"/>
    <s v="2023-10-17T11:19:05+05:30"/>
    <s v="-1"/>
    <s v="1697521745"/>
    <s v="-1"/>
    <s v="-1"/>
    <s v="-1"/>
    <s v="Screener Section 1"/>
    <s v="Screener Section 2"/>
    <s v="0"/>
    <s v="0"/>
    <s v="Main Section 3"/>
    <s v="0"/>
    <s v="Main Section 5"/>
    <s v="2023-10-17T11:19:05+05:30"/>
    <s v="2023-10-17T11:19:05+05:30"/>
    <s v="-1"/>
    <s v="227"/>
    <s v="-1"/>
    <s v="NaN"/>
    <s v="NaN"/>
    <s v="-1"/>
    <s v="-1"/>
    <s v="-1"/>
    <s v="605"/>
    <s v="-1"/>
    <s v="2023-10-21"/>
    <s v="-1"/>
    <s v="-1"/>
    <s v="SAFFOLA MASALA OATS - CLASSIC MASALA TEST (NP9)"/>
    <s v="2023-10-28"/>
    <s v="15:12:4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6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"/>
    <s v="Accept"/>
    <s v="cs"/>
    <s v="Accept"/>
    <s v="cfreq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170"/>
    <n v="-1"/>
    <d v="2023-10-17T11:53:08"/>
    <s v="2234891023"/>
    <s v="Android_Subject"/>
    <m/>
    <s v="7.00:05:14"/>
    <d v="2023-10-18T20:37:11"/>
    <m/>
    <d v="2023-10-19T17:34:09"/>
    <m/>
    <m/>
    <b v="1"/>
    <n v="306"/>
    <b v="0"/>
    <m/>
    <m/>
    <m/>
    <s v="Approved"/>
    <n v="5.5"/>
    <m/>
    <m/>
    <m/>
    <d v="2023-10-17T11:53:08"/>
    <d v="2023-10-17T12:06:27"/>
    <s v="Sarvesh Mishra"/>
    <n v="-1"/>
    <s v="-1"/>
    <s v="-1"/>
    <s v="LIVE"/>
    <s v="For QC"/>
    <s v=""/>
    <s v="211111116"/>
    <s v="MORE"/>
    <s v="-1"/>
    <s v="-1"/>
    <s v="1017"/>
    <s v="1153"/>
    <s v=""/>
    <s v="211111116-1017-1153"/>
    <s v="1"/>
    <s v="1"/>
    <s v="0"/>
    <s v="-1"/>
    <s v="-1"/>
    <s v="72.89692779"/>
    <s v="19.08001924"/>
    <s v="72d 53' 48.94&quot; , 19d 4' 48.069&quot;_x000a_null"/>
    <s v="96"/>
    <s v="-1"/>
    <s v="-1"/>
    <s v="0"/>
    <s v="100%"/>
    <s v="-1"/>
    <s v="CNST3"/>
    <s v="CS10"/>
    <s v="-1"/>
    <s v="-1"/>
    <s v="-1"/>
    <s v="-1"/>
    <s v="-1"/>
    <s v="2023-10-17T11:53:22+05:30"/>
    <s v="-1"/>
    <s v="2023-10-17T11:53:22+05:30"/>
    <s v="SPEAK TO WOMEN WHO ARE 25 - 45 YEARS OF AGE"/>
    <s v="-1"/>
    <s v="-1"/>
    <s v="-1"/>
    <s v="-1"/>
    <s v="-1"/>
    <s v="-1"/>
    <s v="-1"/>
    <s v="2023-10-17"/>
    <s v="11:53:25"/>
    <s v="-1"/>
    <s v="8"/>
    <s v="2023-10-17T11:53:25+05:30"/>
    <s v="-1"/>
    <s v="7"/>
    <s v="-1"/>
    <s v="ICCHITA BOBATE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1:59:24+05:30"/>
    <s v="-1"/>
    <s v="362"/>
    <s v="2023-10-17T11:59:24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2:02:18+05:30"/>
    <s v="-1"/>
    <s v="17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2:02:29+05:30"/>
    <s v="2023-10-17T12:02:29+05:30"/>
    <s v="-1"/>
    <s v="451"/>
    <s v="-1"/>
    <s v="2023-10-17T12:02:29+05:30"/>
    <s v="2023-10-17T12:02:29+05:30"/>
    <s v="2023-10-17T12:02:29+05:30"/>
    <s v="-1"/>
    <s v="1697524349"/>
    <s v="2023-10-17T12:02:29+05:30"/>
    <s v="WILLING TO PARTICIPATE"/>
    <s v="-1"/>
    <s v=""/>
    <s v="-1"/>
    <s v="SAFFOLA MASALA OATS - VEGGIE TWIST CURRENT (BJ6)"/>
    <s v="B2/24 DOMANIC CHAWL KHALAI VILLAGE"/>
    <s v="RAMDEV PIR ROAD"/>
    <s v="VIDYA VIHAR WEST"/>
    <s v="400086"/>
    <s v="B2/24 DOMANIC CHAWL KHALAI VILLAGE"/>
    <s v="RAMDEV PIR ROAD"/>
    <s v="VIDYA VIHAR WEST"/>
    <s v="400086"/>
    <s v="9004109949"/>
    <s v="-1"/>
    <s v="9004109949"/>
    <s v="-1"/>
    <s v="GRADUATE/ POST GRADUATE: GENERAL"/>
    <s v="-1"/>
    <s v="EMPLOYED"/>
    <s v="Working full time"/>
    <s v="6"/>
    <s v="0"/>
    <s v="1"/>
    <s v="0"/>
    <s v="1"/>
    <s v="0"/>
    <s v="1"/>
    <s v="1"/>
    <s v="1"/>
    <s v="1"/>
    <s v="-1"/>
    <s v="-1"/>
    <s v="YES"/>
    <s v="2023-10-17T12:06:26+05:30"/>
    <s v="-1"/>
    <s v="1697524586"/>
    <s v="-1"/>
    <s v="-1"/>
    <s v="-1"/>
    <s v="Screener Section 1"/>
    <s v="Screener Section 2"/>
    <s v="0"/>
    <s v="0"/>
    <s v="Main Section 3"/>
    <s v="0"/>
    <s v="Main Section 5"/>
    <s v="2023-10-17T12:06:26+05:30"/>
    <s v="2023-10-17T12:06:26+05:30"/>
    <s v="-1"/>
    <s v="237"/>
    <s v="-1"/>
    <s v="NaN"/>
    <s v="NaN"/>
    <s v="-1"/>
    <s v="-1"/>
    <s v="-1"/>
    <s v="688"/>
    <s v="-1"/>
    <s v="2023-10-21"/>
    <s v="-1"/>
    <s v="-1"/>
    <s v="SAFFOLA MASALA OATS - VEGGIE TWIST CURRENT (BJ6)"/>
    <s v="2023-10-28"/>
    <s v="15:26:4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6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3"/>
    <s v="Accept"/>
    <s v="cdq4"/>
    <s v="Accept"/>
    <s v="csec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58"/>
    <n v="-1"/>
    <d v="2023-10-18T14:49:08"/>
    <s v="2234891023"/>
    <s v="Android_Subject"/>
    <m/>
    <s v="3.19:17:11"/>
    <d v="2023-10-18T20:56:24"/>
    <m/>
    <d v="2023-10-19T17:34:09"/>
    <m/>
    <m/>
    <b v="1"/>
    <n v="306"/>
    <b v="0"/>
    <m/>
    <s v="18.992971667"/>
    <s v="72.83104"/>
    <s v="Approved"/>
    <n v="5.5"/>
    <m/>
    <m/>
    <m/>
    <d v="2023-10-18T14:49:08"/>
    <d v="2023-10-18T15:02:42"/>
    <s v="Sarvesh Mishra"/>
    <n v="-1"/>
    <s v="-1"/>
    <s v="-1"/>
    <s v="LIVE"/>
    <s v="For Placement"/>
    <s v=""/>
    <s v="211111116"/>
    <s v="MORE"/>
    <s v="-1"/>
    <s v="-1"/>
    <s v="1018"/>
    <s v="1449"/>
    <s v=""/>
    <s v="211111116-1018-144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4:49:40+05:30"/>
    <s v="-1"/>
    <s v="2023-10-18T14:49:40+05:30"/>
    <s v="SPEAK TO WOMEN WHO ARE 25 - 45 YEARS OF AGE"/>
    <s v="-1"/>
    <s v="-1"/>
    <s v="-1"/>
    <s v="-1"/>
    <s v="-1"/>
    <s v="-1"/>
    <s v="-1"/>
    <s v="2023-10-18"/>
    <s v="14:49:43"/>
    <s v="-1"/>
    <s v="8"/>
    <s v="2023-10-18T14:49:44+05:30"/>
    <s v="-1"/>
    <s v="8"/>
    <s v="-1"/>
    <s v="MANALI MAKARE"/>
    <x v="3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4:52:49+05:30"/>
    <s v="-1"/>
    <s v="189"/>
    <s v="2023-10-18T14:52:4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8T14:55:45+05:30"/>
    <s v="-1"/>
    <s v="17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4:55:55+05:30"/>
    <s v="2023-10-18T14:55:55+05:30"/>
    <s v="-1"/>
    <s v="375"/>
    <s v="-1"/>
    <s v="2023-10-18T14:55:55+05:30"/>
    <s v="2023-10-18T14:55:55+05:30"/>
    <s v="2023-10-18T14:55:55+05:30"/>
    <s v="-1"/>
    <s v="1697621155"/>
    <s v="2023-10-18T14:55:55+05:30"/>
    <s v="WILLING TO PARTICIPATE"/>
    <s v="-1"/>
    <s v=""/>
    <s v="-1"/>
    <s v="SAFFOLA MASALA OATS - CLASSIC MASALA CURRENT (AF3)"/>
    <s v="22/49 B D D CHAWL NEAR BAWALA MAJID"/>
    <s v="N M JOSHI MARG"/>
    <s v="LOWER PAREL EAST"/>
    <s v="400013"/>
    <s v="22/49 B D D CHAWL NEAR BAWALA MAJID"/>
    <s v="N M JOSHI MARG"/>
    <s v="LOWER PAREL EAST"/>
    <s v="400013"/>
    <s v="9664746740"/>
    <s v="-1"/>
    <s v="9664746740"/>
    <s v="-1"/>
    <s v="GRADUATE/ POST GRADUATE: GENERAL"/>
    <s v="-1"/>
    <s v="EMPLOYED"/>
    <s v="Working full time"/>
    <s v="5"/>
    <s v="1"/>
    <s v="0"/>
    <s v="0"/>
    <s v="1"/>
    <s v="1"/>
    <s v="0"/>
    <s v="0"/>
    <s v="1"/>
    <s v="1"/>
    <s v="1"/>
    <s v="0"/>
    <s v="YES"/>
    <s v="2023-10-18T15:02:39+05:30"/>
    <s v="-1"/>
    <s v="1697621559"/>
    <s v="-1"/>
    <s v="-1"/>
    <s v="-1"/>
    <s v="Screener Section 1"/>
    <s v="Screener Section 2"/>
    <s v="0"/>
    <s v="0"/>
    <s v="Main Section 3"/>
    <s v="0"/>
    <s v="Main Section 5"/>
    <s v="2023-10-18T15:02:39+05:30"/>
    <s v="2023-10-18T15:02:39+05:30"/>
    <s v="-1"/>
    <s v="347"/>
    <s v="-1"/>
    <s v="72.83104"/>
    <s v="18.992971666666666"/>
    <s v="72d 49' 51.744&quot; , 18d 59' 34.698&quot;_x000a_null"/>
    <s v="-1"/>
    <s v="-1"/>
    <s v="722"/>
    <s v="-1"/>
    <s v="2023-10-22"/>
    <s v="-1"/>
    <s v="-1"/>
    <s v="SAFFOLA MASALA OATS - CLASSIC MASALA CURRENT (AF3)"/>
    <s v="2023-10-29"/>
    <s v="10:06:1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59"/>
    <n v="-1"/>
    <d v="2023-10-18T15:08:16"/>
    <s v="2234891023"/>
    <s v="Android_Subject"/>
    <m/>
    <s v="3.18:59:00"/>
    <d v="2023-10-18T20:56:24"/>
    <m/>
    <d v="2023-10-19T17:34:09"/>
    <m/>
    <m/>
    <b v="1"/>
    <n v="306"/>
    <b v="0"/>
    <m/>
    <m/>
    <m/>
    <s v="Approved"/>
    <n v="5.5"/>
    <m/>
    <m/>
    <m/>
    <d v="2023-10-18T15:08:16"/>
    <d v="2023-10-18T20:08:53"/>
    <s v="Sarvesh Mishra"/>
    <n v="-1"/>
    <s v="-1"/>
    <s v="-1"/>
    <s v="LIVE"/>
    <s v="For Placement"/>
    <s v=""/>
    <s v="211111116"/>
    <s v="MORE"/>
    <s v="-1"/>
    <s v="-1"/>
    <s v="1018"/>
    <s v="1508"/>
    <s v=""/>
    <s v="211111116-1018-1508"/>
    <s v="1"/>
    <s v="1"/>
    <s v="0"/>
    <s v="-1"/>
    <s v="-1"/>
    <s v="72.83080666666666"/>
    <s v="18.992921666666668"/>
    <s v="72d 49' 50.904&quot; , 18d 59' 34.518&quot;_x000a_null"/>
    <s v="96"/>
    <s v="-1"/>
    <s v="-1"/>
    <s v="0"/>
    <s v="100%"/>
    <s v="-1"/>
    <s v="CNST3"/>
    <s v="CS10"/>
    <s v="-1"/>
    <s v="-1"/>
    <s v="-1"/>
    <s v="-1"/>
    <s v="-1"/>
    <s v="2023-10-18T15:09:04+05:30"/>
    <s v="-1"/>
    <s v="2023-10-18T15:09:04+05:30"/>
    <s v="SPEAK TO WOMEN WHO ARE 25 - 45 YEARS OF AGE"/>
    <s v="-1"/>
    <s v="-1"/>
    <s v="-1"/>
    <s v="-1"/>
    <s v="-1"/>
    <s v="-1"/>
    <s v="-1"/>
    <s v="2023-10-18"/>
    <s v="19:38:06"/>
    <s v="-1"/>
    <s v="8"/>
    <s v="2023-10-18T19:38:07+05:30"/>
    <s v="-1"/>
    <s v="8"/>
    <s v="-1"/>
    <s v="KALPANA GADAKARI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20:03:58+05:30"/>
    <s v="-1"/>
    <s v="17694"/>
    <s v="2023-10-18T20:03:58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20:04:06+05:30"/>
    <s v="-1"/>
    <s v="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9:45:48+05:30"/>
    <s v="2023-10-18T20:04:10+05:30"/>
    <s v="-1"/>
    <s v="478"/>
    <s v="-1"/>
    <s v="2023-10-18T19:45:48+05:30"/>
    <s v="2023-10-18T20:04:10+05:30"/>
    <s v="2023-10-18T20:04:10+05:30"/>
    <s v="-1"/>
    <s v="1697639650"/>
    <s v="2023-10-18T20:04:10+05:30"/>
    <s v="WILLING TO PARTICIPATE"/>
    <s v="-1"/>
    <s v=""/>
    <s v="-1"/>
    <s v="SAFFOLA MASALA OATS - CLASSIC MASALA TEST (NP9)"/>
    <s v="29/55 B D D CHAWL "/>
    <s v="N M JOSHI MARG"/>
    <s v="LOWER PAREL EAST"/>
    <s v="400013"/>
    <s v="29/55 B D D CHAWL"/>
    <s v="N M JOSHI MARG"/>
    <s v="LOWER PAREL EAST"/>
    <s v="400013"/>
    <s v="9324295142"/>
    <s v="-1"/>
    <s v="9324295142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8T20:08:51+05:30"/>
    <s v="-1"/>
    <s v="1697639931"/>
    <s v="-1"/>
    <s v="-1"/>
    <s v="-1"/>
    <s v="Screener Section 1"/>
    <s v="Screener Section 2"/>
    <s v="0"/>
    <s v="0"/>
    <s v="Main Section 3"/>
    <s v="0"/>
    <s v="Main Section 5"/>
    <s v="2023-10-18T19:50:14+05:30"/>
    <s v="2023-10-18T20:08:51+05:30"/>
    <s v="-1"/>
    <s v="475"/>
    <s v="-1"/>
    <s v="NaN"/>
    <s v="NaN"/>
    <s v="-1"/>
    <s v="-1"/>
    <s v="-1"/>
    <s v="953"/>
    <s v="-1"/>
    <s v="2023-10-22"/>
    <s v="-1"/>
    <s v="-1"/>
    <s v="SAFFOLA MASALA OATS - CLASSIC MASALA TEST (NP9)"/>
    <s v="2023-10-29"/>
    <s v="10:07:1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60"/>
    <n v="-1"/>
    <d v="2023-10-18T15:19:46"/>
    <s v="2234891023"/>
    <s v="Android_Subject"/>
    <m/>
    <s v="3.18:48:30"/>
    <d v="2023-10-18T20:56:24"/>
    <m/>
    <d v="2023-10-19T17:34:09"/>
    <m/>
    <m/>
    <b v="1"/>
    <n v="306"/>
    <b v="0"/>
    <m/>
    <m/>
    <m/>
    <s v="Approved"/>
    <n v="5.5"/>
    <m/>
    <m/>
    <m/>
    <d v="2023-10-18T15:19:46"/>
    <d v="2023-10-18T20:00:50"/>
    <s v="Sarvesh Mishra"/>
    <n v="-1"/>
    <s v="-1"/>
    <s v="-1"/>
    <s v="LIVE"/>
    <s v="For Placement"/>
    <s v=""/>
    <s v="211111116"/>
    <s v="MORE"/>
    <s v="-1"/>
    <s v="-1"/>
    <s v="1018"/>
    <s v="1519"/>
    <s v=""/>
    <s v="211111116-1018-1519"/>
    <s v="1"/>
    <s v="1"/>
    <s v="0"/>
    <s v="-1"/>
    <s v="-1"/>
    <s v="72.82961166666668"/>
    <s v="18.992214999999998"/>
    <s v="72d 49' 46.602&quot; , 18d 59' 31.974&quot;_x000a_null"/>
    <s v="96"/>
    <s v="-1"/>
    <s v="-1"/>
    <s v="0"/>
    <s v="100%"/>
    <s v="-1"/>
    <s v="CNST3"/>
    <s v="CS10"/>
    <s v="-1"/>
    <s v="-1"/>
    <s v="-1"/>
    <s v="-1"/>
    <s v="-1"/>
    <s v="2023-10-18T15:20:02+05:30"/>
    <s v="-1"/>
    <s v="2023-10-18T15:20:02+05:30"/>
    <s v="SPEAK TO WOMEN WHO ARE 25 - 45 YEARS OF AGE"/>
    <s v="-1"/>
    <s v="-1"/>
    <s v="-1"/>
    <s v="-1"/>
    <s v="-1"/>
    <s v="-1"/>
    <s v="-1"/>
    <s v="2023-10-18"/>
    <s v="15:20:05"/>
    <s v="-1"/>
    <s v="8"/>
    <s v="2023-10-18T15:20:06+05:30"/>
    <s v="-1"/>
    <s v="8"/>
    <s v="-1"/>
    <s v="SAKSHI SHIRISHKAR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20:00:06+05:30"/>
    <s v="-1"/>
    <s v="16804"/>
    <s v="2023-10-18T20:00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20:00:16+05:30"/>
    <s v="-1"/>
    <s v="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5:26:57+05:30"/>
    <s v="2023-10-18T20:00:19+05:30"/>
    <s v="-1"/>
    <s v="416"/>
    <s v="-1"/>
    <s v="2023-10-18T15:26:57+05:30"/>
    <s v="2023-10-18T20:00:19+05:30"/>
    <s v="2023-10-18T20:00:19+05:30"/>
    <s v="-1"/>
    <s v="1697639419"/>
    <s v="2023-10-18T20:00:19+05:30"/>
    <s v="WILLING TO PARTICIPATE"/>
    <s v="-1"/>
    <s v=""/>
    <s v="-1"/>
    <s v="SAFFOLA MASALA OATS - VEGGIE TWIST TEST (LK2)"/>
    <s v="29/73 B D D CHAWL"/>
    <s v="N M JOSHI MARG"/>
    <s v="LOWER PARE EAST"/>
    <s v="400013"/>
    <s v="29/73 B D D CHAWL"/>
    <s v="N M JOSHI MARG"/>
    <s v="LOWER PARE EAST"/>
    <s v="400013"/>
    <s v="8369108520"/>
    <s v="-1"/>
    <s v="8369108520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8T20:00:48+05:30"/>
    <s v="-1"/>
    <s v="1697639448"/>
    <s v="-1"/>
    <s v="-1"/>
    <s v="-1"/>
    <s v="Screener Section 1"/>
    <s v="Screener Section 2"/>
    <s v="0"/>
    <s v="0"/>
    <s v="Main Section 3"/>
    <s v="0"/>
    <s v="Main Section 5"/>
    <s v="2023-10-18T15:30:49+05:30"/>
    <s v="2023-10-18T20:00:48+05:30"/>
    <s v="-1"/>
    <s v="260"/>
    <s v="-1"/>
    <s v="NaN"/>
    <s v="NaN"/>
    <s v="-1"/>
    <s v="-1"/>
    <s v="-1"/>
    <s v="676"/>
    <s v="-1"/>
    <s v="2023-10-22"/>
    <s v="-1"/>
    <s v="-1"/>
    <s v="SAFFOLA MASALA OATS - VEGGIE TWIST TEST (LK2)"/>
    <s v="2023-10-29"/>
    <s v="10:08:1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61"/>
    <n v="-1"/>
    <d v="2023-10-18T15:42:43"/>
    <s v="2234891023"/>
    <s v="Android_Subject"/>
    <m/>
    <s v="3.18:26:31"/>
    <d v="2023-10-18T20:56:24"/>
    <m/>
    <d v="2023-10-19T17:34:09"/>
    <m/>
    <m/>
    <b v="1"/>
    <n v="306"/>
    <b v="0"/>
    <m/>
    <m/>
    <m/>
    <s v="Approved"/>
    <n v="5.5"/>
    <m/>
    <m/>
    <m/>
    <d v="2023-10-18T15:42:43"/>
    <d v="2023-10-18T20:48:43"/>
    <s v="Sarvesh Mishra"/>
    <n v="-1"/>
    <s v="-1"/>
    <s v="-1"/>
    <s v="LIVE"/>
    <s v="For Placement"/>
    <s v=""/>
    <s v="211111116"/>
    <s v="MORE"/>
    <s v="-1"/>
    <s v="-1"/>
    <s v="1018"/>
    <s v="1542"/>
    <s v=""/>
    <s v="211111116-1018-1542"/>
    <s v="1"/>
    <s v="1"/>
    <s v="0"/>
    <s v="-1"/>
    <s v="-1"/>
    <s v="72.83020499999999"/>
    <s v="18.992813333333334"/>
    <s v="72d 49' 48.738&quot; , 18d 59' 34.128&quot;_x000a_null"/>
    <s v="96"/>
    <s v="-1"/>
    <s v="-1"/>
    <s v="0"/>
    <s v="100%"/>
    <s v="-1"/>
    <s v="CNST3"/>
    <s v="CS10"/>
    <s v="-1"/>
    <s v="-1"/>
    <s v="-1"/>
    <s v="-1"/>
    <s v="-1"/>
    <s v="2023-10-18T15:43:01+05:30"/>
    <s v="-1"/>
    <s v="2023-10-18T15:43:01+05:30"/>
    <s v="SPEAK TO WOMEN WHO ARE 25 - 45 YEARS OF AGE"/>
    <s v="-1"/>
    <s v="-1"/>
    <s v="-1"/>
    <s v="-1"/>
    <s v="-1"/>
    <s v="-1"/>
    <s v="-1"/>
    <s v="2023-10-18"/>
    <s v="20:35:28"/>
    <s v="-1"/>
    <s v="8"/>
    <s v="2023-10-18T20:35:31+05:30"/>
    <s v="-1"/>
    <s v="8"/>
    <s v="-1"/>
    <s v="ARTI PAWER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20:40:11+05:30"/>
    <s v="-1"/>
    <s v="17830"/>
    <s v="2023-10-18T20:40:11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0"/>
    <s v="Sunfeast Yippee Noodles"/>
    <s v="Top Ramen Noodles"/>
    <s v="Top Ramen Cup Noodles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20:43:41+05:30"/>
    <s v="-1"/>
    <s v="2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20:43:54+05:30"/>
    <s v="2023-10-18T20:43:54+05:30"/>
    <s v="-1"/>
    <s v="524"/>
    <s v="-1"/>
    <s v="2023-10-18T20:43:54+05:30"/>
    <s v="2023-10-18T20:43:54+05:30"/>
    <s v="2023-10-18T20:43:54+05:30"/>
    <s v="-1"/>
    <s v="1697642034"/>
    <s v="2023-10-18T20:43:54+05:30"/>
    <s v="WILLING TO PARTICIPATE"/>
    <s v="-1"/>
    <s v=""/>
    <s v="-1"/>
    <s v="SAFFOLA MASALA OATS - VEGGIE TWIST CURRENT (BJ6)"/>
    <s v="29/49 B D D CHAWL NEAR BAWAL MASJID"/>
    <s v="N M JOSHI MARG"/>
    <s v="LOWER PAREL EAST"/>
    <s v="400013"/>
    <s v="29/49 B D D CHAWL NEAR BAWAL MASJID"/>
    <s v="N M JOSHI MARG"/>
    <s v="LOWER PAREL EAST"/>
    <s v="400013"/>
    <s v="9029335585"/>
    <s v="-1"/>
    <s v="9029335585"/>
    <s v="-1"/>
    <s v="GRADUATE/ POST GRADUATE: GENERAL"/>
    <s v="-1"/>
    <s v="UNEMPLOYED"/>
    <s v=""/>
    <s v="5"/>
    <s v="0"/>
    <s v="1"/>
    <s v="0"/>
    <s v="0"/>
    <s v="0"/>
    <s v="1"/>
    <s v="1"/>
    <s v="1"/>
    <s v="1"/>
    <s v="-1"/>
    <s v="-1"/>
    <s v="YES"/>
    <s v="2023-10-18T20:48:41+05:30"/>
    <s v="-1"/>
    <s v="1697642321"/>
    <s v="-1"/>
    <s v="-1"/>
    <s v="-1"/>
    <s v="Screener Section 1"/>
    <s v="Screener Section 2"/>
    <s v="0"/>
    <s v="0"/>
    <s v="Main Section 3"/>
    <s v="0"/>
    <s v="Main Section 5"/>
    <s v="2023-10-18T20:48:41+05:30"/>
    <s v="2023-10-18T20:48:41+05:30"/>
    <s v="-1"/>
    <s v="287"/>
    <s v="-1"/>
    <s v="NaN"/>
    <s v="NaN"/>
    <s v="-1"/>
    <s v="-1"/>
    <s v="-1"/>
    <s v="811"/>
    <s v="-1"/>
    <s v="2023-10-22"/>
    <s v="-1"/>
    <s v="-1"/>
    <s v="SAFFOLA MASALA OATS - VEGGIE TWIST CURRENT (BJ6)"/>
    <s v="2023-10-29"/>
    <s v="10:09:1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62"/>
    <n v="-1"/>
    <d v="2023-10-18T15:52:17"/>
    <s v="2234891023"/>
    <s v="Android_Subject"/>
    <m/>
    <s v="3.18:17:57"/>
    <d v="2023-10-18T20:56:24"/>
    <m/>
    <d v="2023-10-19T17:34:09"/>
    <m/>
    <m/>
    <b v="1"/>
    <n v="306"/>
    <b v="0"/>
    <m/>
    <m/>
    <m/>
    <s v="Approved"/>
    <n v="5.5"/>
    <m/>
    <m/>
    <m/>
    <d v="2023-10-18T15:52:17"/>
    <d v="2023-10-18T20:02:01"/>
    <s v="Sarvesh Mishra"/>
    <n v="-1"/>
    <s v="-1"/>
    <s v="-1"/>
    <s v="LIVE"/>
    <s v="For Placement"/>
    <s v=""/>
    <s v="211111116"/>
    <s v="MORE"/>
    <s v="-1"/>
    <s v="-1"/>
    <s v="1018"/>
    <s v="1552"/>
    <s v=""/>
    <s v="211111116-1018-1552"/>
    <s v="1"/>
    <s v="1"/>
    <s v="0"/>
    <s v="-1"/>
    <s v="-1"/>
    <s v="72.83121833333333"/>
    <s v="18.992906666666666"/>
    <s v="72d 49' 52.386&quot; , 18d 59' 34.464&quot;_x000a_null"/>
    <s v="96"/>
    <s v="-1"/>
    <s v="-1"/>
    <s v="0"/>
    <s v="100%"/>
    <s v="-1"/>
    <s v="CNST3"/>
    <s v="CS10"/>
    <s v="-1"/>
    <s v="-1"/>
    <s v="-1"/>
    <s v="-1"/>
    <s v="-1"/>
    <s v="2023-10-18T15:52:37+05:30"/>
    <s v="-1"/>
    <s v="2023-10-18T15:52:37+05:30"/>
    <s v="SPEAK TO WOMEN WHO ARE 25 - 45 YEARS OF AGE"/>
    <s v="-1"/>
    <s v="-1"/>
    <s v="-1"/>
    <s v="-1"/>
    <s v="-1"/>
    <s v="-1"/>
    <s v="-1"/>
    <s v="2023-10-18"/>
    <s v="15:52:40"/>
    <s v="-1"/>
    <s v="8"/>
    <s v="2023-10-18T15:52:41+05:30"/>
    <s v="-1"/>
    <s v="8"/>
    <s v="-1"/>
    <s v="POOJA KUTARE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5:55:37+05:30"/>
    <s v="-1"/>
    <s v="180"/>
    <s v="2023-10-18T15:55:37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0"/>
    <s v="Top Ramen Noodles"/>
    <s v="Top Ramen Cup Noodles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16:01:34+05:30"/>
    <s v="-1"/>
    <s v="35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6:01:46+05:30"/>
    <s v="2023-10-18T16:01:46+05:30"/>
    <s v="-1"/>
    <s v="463"/>
    <s v="-1"/>
    <s v="2023-10-18T16:01:46+05:30"/>
    <s v="2023-10-18T16:01:46+05:30"/>
    <s v="2023-10-18T16:01:46+05:30"/>
    <s v="-1"/>
    <s v="1697625106"/>
    <s v="2023-10-18T16:01:46+05:30"/>
    <s v="WILLING TO PARTICIPATE"/>
    <s v="-1"/>
    <s v=""/>
    <s v="-1"/>
    <s v="SAFFOLA MASALA OATS - VEGGIE TWIST CURRENT (BJ6)"/>
    <s v="22/22 B D D CHAWL NEAR BAWALA MASJID"/>
    <s v="N M JOSHI MARG"/>
    <s v="LOWER PAREL EAST"/>
    <s v="400013"/>
    <s v="22/22 B D D CHAWL NEAR BAWALA MASJID"/>
    <s v="N M JOSHI MARG"/>
    <s v="LOWER PAREL EAST"/>
    <s v="400013"/>
    <s v="8828087056"/>
    <s v="-1"/>
    <s v="8828087056"/>
    <s v="-1"/>
    <s v="GRADUATE/ POST GRADUATE: GENERAL"/>
    <s v="-1"/>
    <s v="EMPLOYED"/>
    <s v="Working full time"/>
    <s v="5"/>
    <s v="1"/>
    <s v="0"/>
    <s v="0"/>
    <s v="1"/>
    <s v="1"/>
    <s v="0"/>
    <s v="0"/>
    <s v="1"/>
    <s v="1"/>
    <s v="1"/>
    <s v="0"/>
    <s v="YES"/>
    <s v="2023-10-18T20:02:00+05:30"/>
    <s v="-1"/>
    <s v="1697639520"/>
    <s v="-1"/>
    <s v="-1"/>
    <s v="-1"/>
    <s v="Screener Section 1"/>
    <s v="Screener Section 2"/>
    <s v="0"/>
    <s v="0"/>
    <s v="Main Section 3"/>
    <s v="0"/>
    <s v="Main Section 5"/>
    <s v="2023-10-18T16:05:31+05:30"/>
    <s v="2023-10-18T20:02:00+05:30"/>
    <s v="-1"/>
    <s v="225"/>
    <s v="-1"/>
    <s v="NaN"/>
    <s v="NaN"/>
    <s v="-1"/>
    <s v="-1"/>
    <s v="-1"/>
    <s v="688"/>
    <s v="-1"/>
    <s v="2023-10-22"/>
    <s v="-1"/>
    <s v="-1"/>
    <s v="SAFFOLA MASALA OATS - VEGGIE TWIST CURRENT (BJ6)"/>
    <s v="2023-10-29"/>
    <s v="10:10:1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9700"/>
    <n v="-1"/>
    <d v="2023-10-18T15:51:41"/>
    <s v="2234891034"/>
    <s v="Android_Subject"/>
    <m/>
    <s v="4.22:31:07"/>
    <d v="2023-10-18T21:24:11"/>
    <m/>
    <d v="2023-10-19T14:12:20"/>
    <m/>
    <m/>
    <b v="1"/>
    <n v="306"/>
    <b v="0"/>
    <m/>
    <s v="26.91975"/>
    <s v="80.962551667"/>
    <s v="Approved"/>
    <n v="5.5"/>
    <m/>
    <m/>
    <m/>
    <d v="2023-10-18T15:51:41"/>
    <d v="2023-10-18T16:18:33"/>
    <s v="Anshu Srivastava"/>
    <n v="-1"/>
    <s v="-1"/>
    <s v="-1"/>
    <s v="LIVE"/>
    <s v="For Placement"/>
    <s v=""/>
    <s v="311111117"/>
    <s v="jyot bajpai "/>
    <s v="-1"/>
    <s v="-1"/>
    <s v="1018"/>
    <s v="1551"/>
    <s v=""/>
    <s v="311111117-1018-1551"/>
    <s v="1"/>
    <s v="1"/>
    <s v="0"/>
    <s v="-1"/>
    <s v="-1"/>
    <s v="80.96256"/>
    <s v="26.91957166666667"/>
    <s v="80d 57' 45.216&quot; , 26d 55' 10.458&quot;_x000a_null"/>
    <s v="96"/>
    <s v="-1"/>
    <s v="-1"/>
    <s v="0"/>
    <s v="100%"/>
    <s v="-1"/>
    <s v="CNST3"/>
    <s v="CS10"/>
    <s v="-1"/>
    <s v="-1"/>
    <s v="-1"/>
    <s v="-1"/>
    <s v="-1"/>
    <s v="2023-10-18T15:52:16+05:30"/>
    <s v="-1"/>
    <s v="2023-10-18T15:52:16+05:30"/>
    <s v="SPEAK TO WOMEN WHO ARE 25 - 45 YEARS OF AGE"/>
    <s v="-1"/>
    <s v="-1"/>
    <s v="-1"/>
    <s v="-1"/>
    <s v="-1"/>
    <s v="-1"/>
    <s v="-1"/>
    <s v="2023-10-18"/>
    <s v="15:52:33"/>
    <s v="-1"/>
    <s v="8"/>
    <s v="2023-10-18T15:52:35+05:30"/>
    <s v="-1"/>
    <s v="8"/>
    <s v="-1"/>
    <s v="Roli Mishra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5:58:30+05:30"/>
    <s v="-1"/>
    <s v="374"/>
    <s v="2023-10-18T15:58:3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0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6:05:07+05:30"/>
    <s v="-1"/>
    <s v="39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6:06:52+05:30"/>
    <s v="2023-10-18T16:06:52+05:30"/>
    <s v="-1"/>
    <s v="873"/>
    <s v="-1"/>
    <s v="2023-10-18T16:06:52+05:30"/>
    <s v="2023-10-18T16:06:52+05:30"/>
    <s v="2023-10-18T16:06:52+05:30"/>
    <s v="-1"/>
    <s v="1697625412"/>
    <s v="2023-10-18T16:06:52+05:30"/>
    <s v="WILLING TO PARTICIPATE"/>
    <s v="-1"/>
    <s v=""/>
    <s v="-1"/>
    <s v="SAFFOLA MASALA OATS - CLASSIC MASALA CURRENT (AF3)"/>
    <s v="551h jankipuram sector h luck"/>
    <s v="kursi "/>
    <s v="jankipuram "/>
    <s v="226021"/>
    <s v="551h jankipuram sector h luck"/>
    <s v="kursi"/>
    <s v="jankipuram"/>
    <s v="226021"/>
    <s v="9305787030"/>
    <s v="-1"/>
    <s v="9305787030"/>
    <s v="-1"/>
    <s v="GRADUATE/ POST GRADUATE: GENERAL"/>
    <s v="-1"/>
    <s v="HOUSEWIFE"/>
    <s v=""/>
    <s v="5"/>
    <s v="1"/>
    <s v="0"/>
    <s v="0"/>
    <s v="1"/>
    <s v="1"/>
    <s v="0"/>
    <s v="1"/>
    <s v="1"/>
    <s v="0"/>
    <s v="1"/>
    <s v="0"/>
    <s v="YES"/>
    <s v="2023-10-18T16:18:30+05:30"/>
    <s v="-1"/>
    <s v="1697626110"/>
    <s v="-1"/>
    <s v="-1"/>
    <s v="-1"/>
    <s v="Screener Section 1"/>
    <s v="Screener Section 2"/>
    <s v="0"/>
    <s v="0"/>
    <s v="Main Section 3"/>
    <s v="0"/>
    <s v="Main Section 5"/>
    <s v="2023-10-18T16:18:30+05:30"/>
    <s v="2023-10-18T16:18:30+05:30"/>
    <s v="-1"/>
    <s v="694"/>
    <s v="-1"/>
    <s v="80.96255166666667"/>
    <s v="26.91975"/>
    <s v="80d 57' 45.186&quot; , 26d 55' 11.1&quot;_x000a_null"/>
    <s v="-1"/>
    <s v="-1"/>
    <s v="1567"/>
    <s v="-1"/>
    <s v="2023-10-22"/>
    <s v="-1"/>
    <s v="-1"/>
    <s v="SAFFOLA MASALA OATS - CLASSIC MASALA CURRENT (AF3)"/>
    <s v="2023-10-30"/>
    <s v="14:22:47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9701"/>
    <n v="-1"/>
    <d v="2023-10-18T16:30:31"/>
    <s v="2234891034"/>
    <s v="Android_Subject"/>
    <m/>
    <s v="4.21:52:32"/>
    <d v="2023-10-18T21:24:11"/>
    <m/>
    <d v="2023-10-19T14:12:20"/>
    <m/>
    <m/>
    <b v="1"/>
    <n v="306"/>
    <b v="0"/>
    <m/>
    <s v="26.919665"/>
    <s v="80.962663333"/>
    <s v="Approved"/>
    <n v="5.5"/>
    <m/>
    <m/>
    <m/>
    <d v="2023-10-18T16:30:31"/>
    <d v="2023-10-18T16:49:36"/>
    <s v="Anshu Srivastava"/>
    <n v="-1"/>
    <s v="-1"/>
    <s v="-1"/>
    <s v="LIVE"/>
    <s v="For Placement"/>
    <s v=""/>
    <s v="311111117"/>
    <s v="jyoti bajpai "/>
    <s v="-1"/>
    <s v="-1"/>
    <s v="1018"/>
    <s v="1630"/>
    <s v=""/>
    <s v="311111117-1018-1630"/>
    <s v="1"/>
    <s v="1"/>
    <s v="0"/>
    <s v="-1"/>
    <s v="-1"/>
    <s v="80.96275"/>
    <s v="26.919639999999998"/>
    <s v="80d 57' 45.9&quot; , 26d 55' 10.704&quot;_x000a_null"/>
    <s v="96"/>
    <s v="-1"/>
    <s v="-1"/>
    <s v="0"/>
    <s v="100%"/>
    <s v="-1"/>
    <s v="CNST3"/>
    <s v="CS10"/>
    <s v="-1"/>
    <s v="-1"/>
    <s v="-1"/>
    <s v="-1"/>
    <s v="-1"/>
    <s v="2023-10-18T16:31:06+05:30"/>
    <s v="-1"/>
    <s v="2023-10-18T16:31:06+05:30"/>
    <s v="SPEAK TO WOMEN WHO ARE 25 - 45 YEARS OF AGE"/>
    <s v="-1"/>
    <s v="-1"/>
    <s v="-1"/>
    <s v="-1"/>
    <s v="-1"/>
    <s v="-1"/>
    <s v="-1"/>
    <s v="2023-10-18"/>
    <s v="16:31:10"/>
    <s v="-1"/>
    <s v="8"/>
    <s v="2023-10-18T16:31:12+05:30"/>
    <s v="-1"/>
    <s v="8"/>
    <s v="-1"/>
    <s v="jaytun Nisha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8T16:36:14+05:30"/>
    <s v="-1"/>
    <s v="308"/>
    <s v="2023-10-18T16:36:14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Nesplus"/>
    <s v="0"/>
    <s v="0"/>
    <s v="0"/>
    <s v="0"/>
    <s v="0"/>
    <s v="0"/>
    <s v="0"/>
    <s v="0"/>
    <s v="Nesplus"/>
    <s v="Ching's Instant Noodles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6:43:10+05:30"/>
    <s v="-1"/>
    <s v="4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6:43:19+05:30"/>
    <s v="2023-10-18T16:43:19+05:30"/>
    <s v="-1"/>
    <s v="733"/>
    <s v="-1"/>
    <s v="2023-10-18T16:43:19+05:30"/>
    <s v="2023-10-18T16:43:19+05:30"/>
    <s v="2023-10-18T16:43:19+05:30"/>
    <s v="-1"/>
    <s v="1697627599"/>
    <s v="2023-10-18T16:43:19+05:30"/>
    <s v="WILLING TO PARTICIPATE"/>
    <s v="-1"/>
    <s v=""/>
    <s v="-1"/>
    <s v="SAFFOLA MASALA OATS - CLASSIC MASALA CURRENT (AF3)"/>
    <s v="777g jankipuram "/>
    <s v="kurshi"/>
    <s v="jankipuram "/>
    <s v="226021"/>
    <s v="777g jankipuram"/>
    <s v="kurshi"/>
    <s v="jankipuram"/>
    <s v="226021"/>
    <s v="8960857643"/>
    <s v="-1"/>
    <s v="8960857643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18T16:49:34+05:30"/>
    <s v="-1"/>
    <s v="1697627974"/>
    <s v="-1"/>
    <s v="-1"/>
    <s v="-1"/>
    <s v="Screener Section 1"/>
    <s v="Screener Section 2"/>
    <s v="0"/>
    <s v="0"/>
    <s v="Main Section 3"/>
    <s v="0"/>
    <s v="Main Section 5"/>
    <s v="2023-10-18T16:49:34+05:30"/>
    <s v="2023-10-18T16:49:34+05:30"/>
    <s v="-1"/>
    <s v="374"/>
    <s v="-1"/>
    <s v="80.96266333333332"/>
    <s v="26.919665000000002"/>
    <s v="80d 57' 45.588&quot; , 26d 55' 10.794&quot;_x000a_null"/>
    <s v="-1"/>
    <s v="-1"/>
    <s v="1107"/>
    <s v="-1"/>
    <s v="2023-10-22"/>
    <s v="-1"/>
    <s v="-1"/>
    <s v="SAFFOLA MASALA OATS - CLASSIC MASALA CURRENT (AF3)"/>
    <s v="2023-10-30"/>
    <s v="12:22:02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9702"/>
    <n v="-1"/>
    <d v="2023-10-18T17:08:00"/>
    <s v="2234891034"/>
    <s v="Android_Subject"/>
    <m/>
    <s v="4.21:15:17"/>
    <d v="2023-10-18T21:24:11"/>
    <m/>
    <d v="2023-10-19T14:12:20"/>
    <m/>
    <m/>
    <b v="1"/>
    <n v="306"/>
    <b v="0"/>
    <m/>
    <s v="26.919686667"/>
    <s v="80.962885"/>
    <s v="Approved"/>
    <n v="5.5"/>
    <m/>
    <m/>
    <m/>
    <d v="2023-10-18T17:08:00"/>
    <d v="2023-10-18T17:24:56"/>
    <s v="Anshu Srivastava"/>
    <n v="-1"/>
    <s v="-1"/>
    <s v="-1"/>
    <s v="LIVE"/>
    <s v="For Placement"/>
    <s v=""/>
    <s v="311111117"/>
    <s v="jyoti bajpai "/>
    <s v="-1"/>
    <s v="-1"/>
    <s v="1018"/>
    <s v="1708"/>
    <s v=""/>
    <s v="311111117-1018-1708"/>
    <s v="1"/>
    <s v="1"/>
    <s v="0"/>
    <s v="-1"/>
    <s v="-1"/>
    <s v="80.96288166666666"/>
    <s v="26.91978166666667"/>
    <s v="80d 57' 46.374&quot; , 26d 55' 11.214&quot;_x000a_null"/>
    <s v="96"/>
    <s v="-1"/>
    <s v="-1"/>
    <s v="0"/>
    <s v="100%"/>
    <s v="-1"/>
    <s v="CNST3"/>
    <s v="CS10"/>
    <s v="-1"/>
    <s v="-1"/>
    <s v="-1"/>
    <s v="-1"/>
    <s v="-1"/>
    <s v="2023-10-18T17:08:44+05:30"/>
    <s v="-1"/>
    <s v="2023-10-18T17:08:44+05:30"/>
    <s v="SPEAK TO WOMEN WHO ARE 25 - 45 YEARS OF AGE"/>
    <s v="-1"/>
    <s v="-1"/>
    <s v="-1"/>
    <s v="-1"/>
    <s v="-1"/>
    <s v="-1"/>
    <s v="-1"/>
    <s v="2023-10-18"/>
    <s v="17:08:47"/>
    <s v="-1"/>
    <s v="8"/>
    <s v="2023-10-18T17:08:49+05:30"/>
    <s v="-1"/>
    <s v="8"/>
    <s v="-1"/>
    <s v="Rinki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7:13:52+05:30"/>
    <s v="-1"/>
    <s v="308"/>
    <s v="2023-10-18T17:13:5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8T17:18:40+05:30"/>
    <s v="-1"/>
    <s v="28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7:18:51+05:30"/>
    <s v="2023-10-18T17:18:51+05:30"/>
    <s v="-1"/>
    <s v="602"/>
    <s v="-1"/>
    <s v="2023-10-18T17:18:51+05:30"/>
    <s v="2023-10-18T17:18:51+05:30"/>
    <s v="2023-10-18T17:18:51+05:30"/>
    <s v="-1"/>
    <s v="1697629731"/>
    <s v="2023-10-18T17:18:51+05:30"/>
    <s v="WILLING TO PARTICIPATE"/>
    <s v="-1"/>
    <s v=""/>
    <s v="-1"/>
    <s v="SAFFOLA MASALA OATS - VEGGIE TWIST TEST (LK2)"/>
    <s v="3/551R jankipuram sector h Lucknow "/>
    <s v="kurshi"/>
    <s v="jankipuram "/>
    <s v="226021"/>
    <s v="3/551R jankipuram sector h Lucknow"/>
    <s v="kurshi"/>
    <s v="jankipuram"/>
    <s v="226021"/>
    <s v="6388885059"/>
    <s v="-1"/>
    <s v="6388885059"/>
    <s v="-1"/>
    <s v="GRADUATE/ POST GRADUATE: GENERAL"/>
    <s v="-1"/>
    <s v="EMPLOYED"/>
    <s v="Working part time"/>
    <s v="3"/>
    <s v="0"/>
    <s v="0"/>
    <s v="0"/>
    <s v="1"/>
    <s v="1"/>
    <s v="0"/>
    <s v="1"/>
    <s v="0"/>
    <s v="0"/>
    <s v="-1"/>
    <s v="-1"/>
    <s v="YES"/>
    <s v="2023-10-18T17:24:55+05:30"/>
    <s v="-1"/>
    <s v="1697630095"/>
    <s v="-1"/>
    <s v="-1"/>
    <s v="-1"/>
    <s v="Screener Section 1"/>
    <s v="Screener Section 2"/>
    <s v="0"/>
    <s v="0"/>
    <s v="Main Section 3"/>
    <s v="0"/>
    <s v="Main Section 5"/>
    <s v="2023-10-18T17:24:55+05:30"/>
    <s v="2023-10-18T17:24:55+05:30"/>
    <s v="-1"/>
    <s v="363"/>
    <s v="-1"/>
    <s v="80.962885"/>
    <s v="26.919686666666667"/>
    <s v="80d 57' 46.386&quot; , 26d 55' 10.872&quot;_x000a_null"/>
    <s v="-1"/>
    <s v="-1"/>
    <s v="965"/>
    <s v="-1"/>
    <s v="2023-10-22"/>
    <s v="-1"/>
    <s v="-1"/>
    <s v="SAFFOLA MASALA OATS - VEGGIE TWIST TEST (LK2)"/>
    <s v="2023-10-30"/>
    <s v="13:23:16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0451"/>
    <n v="-1"/>
    <d v="2023-10-18T10:00:57"/>
    <s v="2234891023"/>
    <s v="Android_Subject"/>
    <m/>
    <s v="5.04:10:28"/>
    <d v="2023-10-18T22:02:19"/>
    <m/>
    <d v="2023-10-20T18:08:36"/>
    <m/>
    <m/>
    <b v="1"/>
    <n v="306"/>
    <b v="0"/>
    <m/>
    <m/>
    <m/>
    <s v="Approved"/>
    <n v="5.5"/>
    <m/>
    <m/>
    <m/>
    <d v="2023-10-18T10:00:57"/>
    <d v="2023-10-18T10:20:19"/>
    <s v="Rupali Kaskar"/>
    <n v="-1"/>
    <s v="-1"/>
    <s v="-1"/>
    <s v="LIVE"/>
    <s v="For QC"/>
    <s v=""/>
    <s v="211111113"/>
    <s v="Sakshi"/>
    <s v="-1"/>
    <s v="-1"/>
    <s v="1018"/>
    <s v="1000"/>
    <s v=""/>
    <s v="211111113-1018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01:37+05:30"/>
    <s v="-1"/>
    <s v="2023-10-18T10:01:37+05:30"/>
    <s v="SPEAK TO WOMEN WHO ARE 25 - 45 YEARS OF AGE"/>
    <s v="-1"/>
    <s v="-1"/>
    <s v="-1"/>
    <s v="-1"/>
    <s v="-1"/>
    <s v="-1"/>
    <s v="-1"/>
    <s v="2023-10-18"/>
    <s v="10:01:39"/>
    <s v="-1"/>
    <s v="8"/>
    <s v="2023-10-18T10:01:40+05:30"/>
    <s v="-1"/>
    <s v="8"/>
    <s v="-1"/>
    <s v="padhmja khavnekar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KILLED  WORKER"/>
    <s v="C"/>
    <s v="-1"/>
    <s v="C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8T10:07:05+05:30"/>
    <s v="-1"/>
    <s v="328"/>
    <s v="2023-10-18T10:07:0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24 Mantra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8T10:11:49+05:30"/>
    <s v="-1"/>
    <s v="28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0:14:21+05:30"/>
    <s v="2023-10-18T10:14:21+05:30"/>
    <s v="-1"/>
    <s v="764"/>
    <s v="-1"/>
    <s v="2023-10-18T10:14:21+05:30"/>
    <s v="2023-10-18T10:14:21+05:30"/>
    <s v="2023-10-18T10:14:21+05:30"/>
    <s v="-1"/>
    <s v="1697604261"/>
    <s v="2023-10-18T10:14:21+05:30"/>
    <s v="WILLING TO PARTICIPATE"/>
    <s v="-1"/>
    <s v=""/>
    <s v="-1"/>
    <s v="SAFFOLA MASALA OATS - CLASSIC MASALA CURRENT (AF3)"/>
    <s v="room no 174/5flour satguru Sadan "/>
    <s v="Dattaram lad marg"/>
    <s v="chinchpokli east"/>
    <s v="400012"/>
    <s v="room no 174/5flour satguru Sadan"/>
    <s v="Dattaram lad marg"/>
    <s v="chinchpokli east"/>
    <s v="400012"/>
    <s v="9167478740"/>
    <s v="-1"/>
    <s v="9167478740"/>
    <s v="-1"/>
    <s v="SSC/ HSC"/>
    <s v="-1"/>
    <s v="EMPLOYED"/>
    <s v="Working full time"/>
    <s v="3"/>
    <s v="0"/>
    <s v="0"/>
    <s v="0"/>
    <s v="1"/>
    <s v="1"/>
    <s v="0"/>
    <s v="1"/>
    <s v="0"/>
    <s v="0"/>
    <s v="-1"/>
    <s v="-1"/>
    <s v="YES"/>
    <s v="2023-10-18T10:20:17+05:30"/>
    <s v="-1"/>
    <s v="1697604617"/>
    <s v="-1"/>
    <s v="-1"/>
    <s v="-1"/>
    <s v="Screener Section 1"/>
    <s v="Screener Section 2"/>
    <s v="0"/>
    <s v="0"/>
    <s v="Main Section 3"/>
    <s v="0"/>
    <s v="Main Section 5"/>
    <s v="2023-10-18T10:20:17+05:30"/>
    <s v="2023-10-18T10:20:17+05:30"/>
    <s v="-1"/>
    <s v="350"/>
    <s v="-1"/>
    <s v="NaN"/>
    <s v="NaN"/>
    <s v="-1"/>
    <s v="-1"/>
    <s v="-1"/>
    <s v="1114"/>
    <s v="-1"/>
    <s v="2023-10-22"/>
    <s v="-1"/>
    <s v="-1"/>
    <s v="SAFFOLA MASALA OATS - CLASSIC MASALA CURRENT (AF3)"/>
    <s v="2023-10-29"/>
    <s v="11:49:00"/>
    <x v="1"/>
    <x v="1"/>
    <x v="1"/>
    <s v="Vendor Team"/>
    <s v="sunil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0452"/>
    <n v="-1"/>
    <d v="2023-10-18T11:00:05"/>
    <s v="2234891023"/>
    <s v="Android_Subject"/>
    <m/>
    <s v="6.01:25:06"/>
    <d v="2023-10-18T22:02:19"/>
    <m/>
    <d v="2023-10-20T18:08:36"/>
    <m/>
    <m/>
    <b v="1"/>
    <n v="306"/>
    <b v="0"/>
    <m/>
    <m/>
    <m/>
    <s v="Approved"/>
    <n v="5.5"/>
    <m/>
    <m/>
    <m/>
    <d v="2023-10-18T11:00:05"/>
    <d v="2023-10-18T11:20:35"/>
    <s v="Rupali Kaskar"/>
    <n v="-1"/>
    <s v="-1"/>
    <s v="-1"/>
    <s v="LIVE"/>
    <s v="For QC"/>
    <s v=""/>
    <s v="211111113"/>
    <s v="Sakshi angchekar"/>
    <s v="-1"/>
    <s v="-1"/>
    <s v="1018"/>
    <s v="1100"/>
    <s v=""/>
    <s v="211111113-1018-11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1:00:22+05:30"/>
    <s v="-1"/>
    <s v="2023-10-18T11:00:22+05:30"/>
    <s v="SPEAK TO WOMEN WHO ARE 25 - 45 YEARS OF AGE"/>
    <s v="-1"/>
    <s v="-1"/>
    <s v="-1"/>
    <s v="-1"/>
    <s v="-1"/>
    <s v="-1"/>
    <s v="-1"/>
    <s v="2023-10-18"/>
    <s v="11:00:24"/>
    <s v="-1"/>
    <s v="8"/>
    <s v="2023-10-18T11:00:25+05:30"/>
    <s v="-1"/>
    <s v="8"/>
    <s v="-1"/>
    <s v="Shrutika Hirlekar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1:07:15+05:30"/>
    <s v="-1"/>
    <s v="413"/>
    <s v="2023-10-18T11:07:1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Kellogg's Special K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Wai Wai Noodles"/>
    <s v="0"/>
    <s v="0"/>
    <s v="0"/>
    <s v="0"/>
    <s v="Ching's Instant Noodles"/>
    <s v="0"/>
    <s v="Knorr Soupy Noodles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11:10:48+05:30"/>
    <s v="-1"/>
    <s v="21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1:17:15+05:30"/>
    <s v="2023-10-18T11:17:15+05:30"/>
    <s v="-1"/>
    <s v="1002"/>
    <s v="-1"/>
    <s v="2023-10-18T11:17:15+05:30"/>
    <s v="2023-10-18T11:17:15+05:30"/>
    <s v="2023-10-18T11:17:15+05:30"/>
    <s v="-1"/>
    <s v="1697608035"/>
    <s v="2023-10-18T11:17:15+05:30"/>
    <s v="WILLING TO PARTICIPATE"/>
    <s v="-1"/>
    <s v=""/>
    <s v="-1"/>
    <s v="SAFFOLA MASALA OATS - VEGGIE TWIST CURRENT (BJ6)"/>
    <s v="room no 137/4flour satguru Sadan"/>
    <s v="Dattaram lad marg"/>
    <s v="chinchpokli east"/>
    <s v="400012"/>
    <s v="room no 137/4flour satguru Sadan"/>
    <s v="Dattaram lad marg"/>
    <s v="chinchpokli east"/>
    <s v="400012"/>
    <s v="8928563361"/>
    <s v="-1"/>
    <s v="8928563361"/>
    <s v="-1"/>
    <s v="SSC/ HSC"/>
    <s v="-1"/>
    <s v="EMPLOYED"/>
    <s v="Working full time"/>
    <s v="4"/>
    <s v="0"/>
    <s v="0"/>
    <s v="1"/>
    <s v="0"/>
    <s v="1"/>
    <s v="1"/>
    <s v="1"/>
    <s v="0"/>
    <s v="0"/>
    <s v="-1"/>
    <s v="-1"/>
    <s v="YES"/>
    <s v="2023-10-18T11:20:33+05:30"/>
    <s v="-1"/>
    <s v="1697608233"/>
    <s v="-1"/>
    <s v="-1"/>
    <s v="-1"/>
    <s v="Screener Section 1"/>
    <s v="Screener Section 2"/>
    <s v="0"/>
    <s v="0"/>
    <s v="Main Section 3"/>
    <s v="0"/>
    <s v="Main Section 5"/>
    <s v="2023-10-18T11:20:33+05:30"/>
    <s v="2023-10-18T11:20:33+05:30"/>
    <s v="-1"/>
    <s v="198"/>
    <s v="-1"/>
    <s v="NaN"/>
    <s v="NaN"/>
    <s v="-1"/>
    <s v="-1"/>
    <s v="-1"/>
    <s v="1200"/>
    <s v="-1"/>
    <s v="2023-10-22"/>
    <s v="-1"/>
    <s v="-1"/>
    <s v="SAFFOLA MASALA OATS - VEGGIE TWIST CURRENT (BJ6)"/>
    <s v="2023-10-29"/>
    <s v="11:51:2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3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a"/>
    <s v="Accept"/>
    <s v="cs"/>
    <s v="Accept"/>
    <s v="cdq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0454"/>
    <n v="-1"/>
    <d v="2023-10-18T12:07:39"/>
    <s v="2234891023"/>
    <s v="Android_Subject"/>
    <m/>
    <s v="6.00:18:56"/>
    <d v="2023-10-18T22:02:19"/>
    <m/>
    <d v="2023-10-20T18:08:36"/>
    <m/>
    <m/>
    <b v="1"/>
    <n v="306"/>
    <b v="0"/>
    <m/>
    <m/>
    <m/>
    <s v="Approved"/>
    <n v="5.5"/>
    <m/>
    <m/>
    <m/>
    <d v="2023-10-18T12:07:39"/>
    <d v="2023-10-18T12:20:30"/>
    <s v="Rupali Kaskar"/>
    <n v="-1"/>
    <s v="-1"/>
    <s v="-1"/>
    <s v="LIVE"/>
    <s v="For QC"/>
    <s v=""/>
    <s v="211111113"/>
    <s v="Sakshi angchekar"/>
    <s v="-1"/>
    <s v="-1"/>
    <s v="1018"/>
    <s v="1207"/>
    <s v=""/>
    <s v="211111113-1018-120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00:30+05:30"/>
    <s v="-1"/>
    <s v="2023-10-18T12:00:30+05:30"/>
    <s v="SPEAK TO WOMEN WHO ARE 25 - 45 YEARS OF AGE"/>
    <s v="-1"/>
    <s v="-1"/>
    <s v="-1"/>
    <s v="-1"/>
    <s v="-1"/>
    <s v="-1"/>
    <s v="-1"/>
    <s v="2023-10-18"/>
    <s v="12:00:32"/>
    <s v="-1"/>
    <s v="8"/>
    <s v="2023-10-18T12:00:34+05:30"/>
    <s v="-1"/>
    <s v="8"/>
    <s v="-1"/>
    <s v="Smita kambli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2:08:08+05:30"/>
    <s v="-1"/>
    <s v="458"/>
    <s v="2023-10-18T12:08:08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8T12:11:16+05:30"/>
    <s v="-1"/>
    <s v="18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2:11:25+05:30"/>
    <s v="2023-10-18T12:11:25+05:30"/>
    <s v="-1"/>
    <s v="655"/>
    <s v="-1"/>
    <s v="2023-10-18T12:11:25+05:30"/>
    <s v="2023-10-18T12:11:25+05:30"/>
    <s v="2023-10-18T12:11:25+05:30"/>
    <s v="-1"/>
    <s v="1697611285"/>
    <s v="2023-10-18T12:11:25+05:30"/>
    <s v="WILLING TO PARTICIPATE"/>
    <s v="-1"/>
    <s v=""/>
    <s v="-1"/>
    <s v="SAFFOLA MASALA OATS - VEGGIE TWIST TEST (LK2)"/>
    <s v="room no61/2flour satguru Sadan"/>
    <s v="Dattaram lad marg"/>
    <s v="chinchpokli east"/>
    <s v="400012"/>
    <s v="room no61/2flour satguru Sadan"/>
    <s v="Dattaram lad marg"/>
    <s v="chinchpokli east"/>
    <s v="400012"/>
    <s v="9136563412"/>
    <s v="-1"/>
    <s v="9136563412"/>
    <s v="-1"/>
    <s v="SSC/ HSC"/>
    <s v="-1"/>
    <s v="HOUSEWIFE"/>
    <s v=""/>
    <s v="3"/>
    <s v="1"/>
    <s v="0"/>
    <s v="0"/>
    <s v="1"/>
    <s v="1"/>
    <s v="0"/>
    <s v="0"/>
    <s v="0"/>
    <s v="0"/>
    <s v="1"/>
    <s v="0"/>
    <s v="YES"/>
    <s v="2023-10-18T12:20:28+05:30"/>
    <s v="-1"/>
    <s v="1697611828"/>
    <s v="-1"/>
    <s v="-1"/>
    <s v="-1"/>
    <s v="Screener Section 1"/>
    <s v="Screener Section 2"/>
    <s v="0"/>
    <s v="0"/>
    <s v="Main Section 3"/>
    <s v="0"/>
    <s v="Main Section 5"/>
    <s v="2023-10-18T12:20:28+05:30"/>
    <s v="2023-10-18T12:20:28+05:30"/>
    <s v="-1"/>
    <s v="543"/>
    <s v="-1"/>
    <s v="NaN"/>
    <s v="NaN"/>
    <s v="-1"/>
    <s v="-1"/>
    <s v="-1"/>
    <s v="1198"/>
    <s v="-1"/>
    <s v="2023-10-22"/>
    <s v="-1"/>
    <s v="-1"/>
    <s v="SAFFOLA MASALA OATS - VEGGIE TWIST TEST (LK2)"/>
    <s v="2023-10-29"/>
    <s v="11:52:1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3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freq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1356"/>
    <n v="-1"/>
    <d v="2023-10-18T11:25:09"/>
    <s v="2234891058"/>
    <s v="Android_Subject"/>
    <m/>
    <s v="6.21:28:22"/>
    <d v="2023-10-18T22:31:46"/>
    <m/>
    <d v="2023-10-25T13:34:22"/>
    <m/>
    <m/>
    <b v="1"/>
    <n v="306"/>
    <b v="0"/>
    <m/>
    <s v="22.517888333"/>
    <s v="88.371491667"/>
    <s v="Approved"/>
    <n v="5.5"/>
    <m/>
    <m/>
    <m/>
    <d v="2023-10-18T11:25:09"/>
    <d v="2023-10-18T11:52:54"/>
    <s v="Samit Ghosh"/>
    <n v="-1"/>
    <s v="-1"/>
    <s v="-1"/>
    <s v="LIVE"/>
    <s v="For QC"/>
    <s v=""/>
    <s v="411111114"/>
    <s v="Sahebun nesa"/>
    <s v="-1"/>
    <s v="-1"/>
    <s v="1018"/>
    <s v="1125"/>
    <s v=""/>
    <s v="411111114-1018-1125"/>
    <s v="1"/>
    <s v="1"/>
    <s v="0"/>
    <s v="-1"/>
    <s v="-1"/>
    <s v="88.37150000000001"/>
    <s v="22.517965000000004"/>
    <s v="88d 22' 17.4&quot; , 22d 31' 4.674&quot;_x000a_null"/>
    <s v="96"/>
    <s v="-1"/>
    <s v="-1"/>
    <s v="0"/>
    <s v="100%"/>
    <s v="-1"/>
    <s v="CNST1"/>
    <s v="CS9C"/>
    <s v="-1"/>
    <s v="-1"/>
    <s v="-1"/>
    <s v="-1"/>
    <s v="-1"/>
    <s v="2023-10-18T11:26:11+05:30"/>
    <s v="-1"/>
    <s v="2023-10-18T11:26:11+05:30"/>
    <s v="SPEAK TO WOMEN WHO ARE 25 - 45 YEARS OF AGE"/>
    <s v="-1"/>
    <s v="-1"/>
    <s v="-1"/>
    <s v="-1"/>
    <s v="-1"/>
    <s v="-1"/>
    <s v="-1"/>
    <s v="2023-10-18"/>
    <s v="11:26:32"/>
    <s v="-1"/>
    <s v="8"/>
    <s v="2023-10-18T11:26:34+05:30"/>
    <s v="-1"/>
    <s v="8"/>
    <s v="-1"/>
    <s v="Dipty Halder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PROFESSIONAL"/>
    <s v="PETTY TRADERS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1:33:08+05:30"/>
    <s v="-1"/>
    <s v="417"/>
    <s v="2023-10-18T11:33:0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Don't Know Brands Of Flavored Oats/ Masala Oats (Not On Card)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Knorr Soupy Noodles"/>
    <s v="0"/>
    <s v="0"/>
    <s v="0"/>
    <s v="0"/>
    <s v="0"/>
    <s v="Saffola Oodles"/>
    <s v="Sunfeast Yippee Noodles"/>
    <s v="0"/>
    <s v="0"/>
    <s v="0"/>
    <s v="0"/>
    <s v="0"/>
    <s v="0"/>
    <s v="0"/>
    <s v="Sunfeast Yippee Noodles"/>
    <s v="2023-10-18T11:43:14+05:30"/>
    <s v="-1"/>
    <s v="60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1:43:46+05:30"/>
    <s v="2023-10-18T11:43:46+05:30"/>
    <s v="-1"/>
    <s v="1033"/>
    <s v="-1"/>
    <s v="2023-10-18T11:43:46+05:30"/>
    <s v="2023-10-18T11:43:46+05:30"/>
    <s v="2023-10-18T11:43:46+05:30"/>
    <s v="-1"/>
    <s v="1697609626"/>
    <s v="2023-10-18T11:43:46+05:30"/>
    <s v="WILLING TO PARTICIPATE"/>
    <s v="-1"/>
    <s v=""/>
    <s v="-1"/>
    <s v="SAFFOLA MASALA OATS - CLASSIC MASALA CURRENT (AF3)"/>
    <s v="11/B, Amar Halder"/>
    <s v="Ballygaung stn Rd"/>
    <s v="kolkata"/>
    <s v="700027"/>
    <s v="11/B, Amar Halder"/>
    <s v="Ballygaung stn Rd"/>
    <s v="kolkata"/>
    <s v="700027"/>
    <s v="9073736267"/>
    <s v="-1"/>
    <s v="9073736267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8T11:52:51+05:30"/>
    <s v="-1"/>
    <s v="1697610171"/>
    <s v="-1"/>
    <s v="-1"/>
    <s v="-1"/>
    <s v="Screener Section 1"/>
    <s v="Screener Section 2"/>
    <s v="0"/>
    <s v="0"/>
    <s v="Main Section 3"/>
    <s v="0"/>
    <s v="Main Section 5"/>
    <s v="2023-10-18T11:52:51+05:30"/>
    <s v="2023-10-18T11:52:51+05:30"/>
    <s v="-1"/>
    <s v="532"/>
    <s v="-1"/>
    <s v="88.37149166666669"/>
    <s v="22.517888333333335"/>
    <s v="88d 22' 17.37&quot; , 22d 31' 4.398&quot;_x000a_null"/>
    <s v="-1"/>
    <s v="-1"/>
    <s v="1565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amit Ghosh "/>
    <s v="2234891058"/>
    <s v="Mgr/TIC-1"/>
    <s v="2023-10-18"/>
    <s v="Followed"/>
    <s v="Address Located"/>
    <s v="Successful"/>
    <s v="-1"/>
    <s v="Yes"/>
    <s v="Yes"/>
    <s v="CAPI"/>
    <s v="LOI OK"/>
    <s v="No - Continue"/>
    <s v="No"/>
    <s v="Matched- Continue"/>
    <s v="PETTY TRAD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NA"/>
    <s v=""/>
    <s v="NA"/>
    <s v=""/>
    <s v="NA"/>
    <s v=""/>
    <s v="NA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1357"/>
    <n v="-1"/>
    <d v="2023-10-18T12:06:42"/>
    <s v="2234891058"/>
    <s v="Android_Subject"/>
    <m/>
    <s v="6.20:49:59"/>
    <d v="2023-10-18T22:31:46"/>
    <m/>
    <d v="2023-10-25T13:34:22"/>
    <m/>
    <m/>
    <b v="1"/>
    <n v="306"/>
    <b v="0"/>
    <m/>
    <s v="22.517778333"/>
    <s v="88.371536667"/>
    <s v="Approved"/>
    <n v="5.5"/>
    <m/>
    <m/>
    <m/>
    <d v="2023-10-18T12:06:42"/>
    <d v="2023-10-18T12:33:03"/>
    <s v="Samit Ghosh"/>
    <n v="-1"/>
    <s v="-1"/>
    <s v="-1"/>
    <s v="LIVE"/>
    <s v="For QC"/>
    <s v=""/>
    <s v="411111114"/>
    <s v="Sahebun Nesa"/>
    <s v="-1"/>
    <s v="-1"/>
    <s v="1018"/>
    <s v="1206"/>
    <s v=""/>
    <s v="411111114-1018-1206"/>
    <s v="1"/>
    <s v="1"/>
    <s v="0"/>
    <s v="-1"/>
    <s v="-1"/>
    <s v="88.37153500000001"/>
    <s v="22.517926666666668"/>
    <s v="88d 22' 17.526&quot; , 22d 31' 4.536&quot;_x000a_null"/>
    <s v="96"/>
    <s v="-1"/>
    <s v="-1"/>
    <s v="0"/>
    <s v="100%"/>
    <s v="-1"/>
    <s v="CNST1"/>
    <s v="CS9C"/>
    <s v="-1"/>
    <s v="-1"/>
    <s v="-1"/>
    <s v="-1"/>
    <s v="-1"/>
    <s v="2023-10-18T12:07:08+05:30"/>
    <s v="-1"/>
    <s v="2023-10-18T12:07:08+05:30"/>
    <s v="SPEAK TO WOMEN WHO ARE 25 - 45 YEARS OF AGE"/>
    <s v="-1"/>
    <s v="-1"/>
    <s v="-1"/>
    <s v="-1"/>
    <s v="-1"/>
    <s v="-1"/>
    <s v="-1"/>
    <s v="2023-10-18"/>
    <s v="12:07:43"/>
    <s v="-1"/>
    <s v="8"/>
    <s v="2023-10-18T12:07:44+05:30"/>
    <s v="-1"/>
    <s v="8"/>
    <s v="-1"/>
    <s v="Rita Sen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2:15:46+05:30"/>
    <s v="-1"/>
    <s v="518"/>
    <s v="2023-10-18T12:15:46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0"/>
    <s v="Kellogg's Honey Loops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0"/>
    <s v="0"/>
    <s v="0"/>
    <s v="0"/>
    <s v="Saffola Oodles"/>
    <s v="Sunfeast Yippee Noodles"/>
    <s v="Top Ramen Noodles"/>
    <s v="0"/>
    <s v="0"/>
    <s v="0"/>
    <s v="0"/>
    <s v="0"/>
    <s v="0"/>
    <s v="0"/>
    <s v="0"/>
    <s v="Knorr Soupy Noodles"/>
    <s v="0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18T12:24:21+05:30"/>
    <s v="-1"/>
    <s v="51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25:15+05:30"/>
    <s v="2023-10-18T12:25:15+05:30"/>
    <s v="-1"/>
    <s v="1087"/>
    <s v="-1"/>
    <s v="2023-10-18T12:25:15+05:30"/>
    <s v="2023-10-18T12:25:15+05:30"/>
    <s v="2023-10-18T12:25:15+05:30"/>
    <s v="-1"/>
    <s v="1697612115"/>
    <s v="2023-10-18T12:25:15+05:30"/>
    <s v="WILLING TO PARTICIPATE"/>
    <s v="-1"/>
    <s v=""/>
    <s v="-1"/>
    <s v="SAFFOLA MASALA OATS - CLASSIC MASALA TEST (NP9)"/>
    <s v="10/B, c/o Pryanka Sen"/>
    <s v="Ballygaung stn Rd"/>
    <s v="kolkata"/>
    <s v="700027"/>
    <s v="10/B, c/o Pryanka Sen"/>
    <s v="Ballygaung stn Rd"/>
    <s v="kolkata"/>
    <s v="700027"/>
    <s v="8961661067"/>
    <s v="-1"/>
    <s v="8961661067"/>
    <s v="-1"/>
    <s v="SSC/ HSC"/>
    <s v="-1"/>
    <s v="HOUSEWIFE"/>
    <s v=""/>
    <s v="3"/>
    <s v="0"/>
    <s v="0"/>
    <s v="0"/>
    <s v="0"/>
    <s v="1"/>
    <s v="1"/>
    <s v="1"/>
    <s v="0"/>
    <s v="0"/>
    <s v="-1"/>
    <s v="-1"/>
    <s v="YES"/>
    <s v="2023-10-18T12:32:59+05:30"/>
    <s v="-1"/>
    <s v="1697612579"/>
    <s v="-1"/>
    <s v="-1"/>
    <s v="-1"/>
    <s v="Screener Section 1"/>
    <s v="Screener Section 2"/>
    <s v="0"/>
    <s v="0"/>
    <s v="Main Section 3"/>
    <s v="0"/>
    <s v="Main Section 5"/>
    <s v="2023-10-18T12:32:59+05:30"/>
    <s v="2023-10-18T12:32:59+05:30"/>
    <s v="-1"/>
    <s v="458"/>
    <s v="-1"/>
    <s v="88.37153666666667"/>
    <s v="22.517778333333332"/>
    <s v="88d 22' 17.532&quot; , 22d 31' 4.002&quot;_x000a_null"/>
    <s v="-1"/>
    <s v="-1"/>
    <s v="1545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amit Ghosh "/>
    <s v="2234891058"/>
    <s v="Mgr/TIC-1"/>
    <s v="2023-10-18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NA"/>
    <s v=""/>
    <s v="NA"/>
    <s v=""/>
    <s v="NA"/>
    <s v=""/>
    <s v="NA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1360"/>
    <n v="-1"/>
    <d v="2023-10-18T16:07:21"/>
    <s v="2234891058"/>
    <s v="Android_Subject"/>
    <m/>
    <d v="1899-12-30T00:17:29"/>
    <d v="2023-10-18T22:31:46"/>
    <m/>
    <d v="9999-12-31T23:59:59"/>
    <m/>
    <m/>
    <b v="1"/>
    <n v="306"/>
    <b v="0"/>
    <m/>
    <s v="22.518723333"/>
    <s v="88.369773333"/>
    <s v="Returned To Surveyor"/>
    <n v="5.5"/>
    <m/>
    <m/>
    <m/>
    <d v="2023-10-18T16:07:21"/>
    <d v="2023-10-18T16:24:50"/>
    <s v="N/A"/>
    <n v="-1"/>
    <s v="-1"/>
    <s v="-1"/>
    <s v="LIVE"/>
    <s v="-1"/>
    <s v=""/>
    <s v="411111114"/>
    <s v="sahebun nesa"/>
    <s v="-1"/>
    <s v="-1"/>
    <s v="1018"/>
    <s v="1607"/>
    <s v=""/>
    <s v="411111114-1018-1607"/>
    <s v="1"/>
    <s v="1"/>
    <s v="0"/>
    <s v="-1"/>
    <s v="-1"/>
    <s v="88.36971333333334"/>
    <s v="22.51865833333333"/>
    <s v="88d 22' 10.968&quot; , 22d 31' 7.17&quot;_x000a_null"/>
    <s v="96"/>
    <s v="-1"/>
    <s v="-1"/>
    <s v="0"/>
    <s v="100%"/>
    <s v="-1"/>
    <s v="CNST1"/>
    <s v="CS9C"/>
    <s v="-1"/>
    <s v="-1"/>
    <s v="-1"/>
    <s v="-1"/>
    <s v="-1"/>
    <s v="2023-10-18T16:07:44+05:30"/>
    <s v="-1"/>
    <s v="2023-10-18T16:08:44+05:30"/>
    <s v="SPEAK TO WOMEN WHO ARE 25 - 45 YEARS OF AGE"/>
    <s v="-1"/>
    <s v="-1"/>
    <s v="-1"/>
    <s v="-1"/>
    <s v="-1"/>
    <s v="-1"/>
    <s v="-1"/>
    <s v="2023-10-18"/>
    <s v="16:09:22"/>
    <s v="-1"/>
    <s v="8"/>
    <s v="2023-10-18T16:09:23+05:30"/>
    <s v="-1"/>
    <s v="8"/>
    <s v="-1"/>
    <s v="Kiran Mishra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6:13:43+05:30"/>
    <s v="-1"/>
    <s v="299"/>
    <s v="2023-10-18T16:13:4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6:18:52+05:30"/>
    <s v="-1"/>
    <s v="30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6:19:01+05:30"/>
    <s v="2023-10-18T16:19:01+05:30"/>
    <s v="-1"/>
    <s v="674"/>
    <s v="-1"/>
    <s v="2023-10-18T16:19:01+05:30"/>
    <s v="2023-10-18T16:19:01+05:30"/>
    <s v="2023-10-18T16:19:01+05:30"/>
    <s v="-1"/>
    <s v="1697626141"/>
    <s v="2023-10-18T16:19:01+05:30"/>
    <s v="WILLING TO PARTICIPATE"/>
    <s v="-1"/>
    <s v=""/>
    <s v="-1"/>
    <s v="SAFFOLA MASALA OATS - CLASSIC MASALA TEST (NP9)"/>
    <s v="38/e,c/o Narayan Mishra"/>
    <s v="kakulia"/>
    <s v="kolkata"/>
    <s v="700027"/>
    <s v="38/e,c/o Narayan Mishra"/>
    <s v="kakulia"/>
    <s v="kolkata"/>
    <s v="700027"/>
    <s v="9038271079"/>
    <s v="-1"/>
    <s v="9038271079"/>
    <s v="-1"/>
    <s v="SSC/ HSC"/>
    <s v="-1"/>
    <s v="HOUSEWIFE"/>
    <s v=""/>
    <s v="4"/>
    <s v="0"/>
    <s v="0"/>
    <s v="1"/>
    <s v="0"/>
    <s v="1"/>
    <s v="1"/>
    <s v="1"/>
    <s v="0"/>
    <s v="0"/>
    <s v="-1"/>
    <s v="-1"/>
    <s v="YES"/>
    <s v="2023-10-18T16:24:49+05:30"/>
    <s v="-1"/>
    <s v="1697626489"/>
    <s v="-1"/>
    <s v="-1"/>
    <s v="-1"/>
    <s v="Screener Section 1"/>
    <s v="Screener Section 2"/>
    <s v="0"/>
    <s v="0"/>
    <s v="Main Section 3"/>
    <s v="0"/>
    <s v="Main Section 5"/>
    <s v="2023-10-18T16:24:49+05:30"/>
    <s v="2023-10-18T16:24:49+05:30"/>
    <s v="-1"/>
    <s v="348"/>
    <s v="-1"/>
    <s v="88.36977333333334"/>
    <s v="22.518723333333334"/>
    <s v="88d 22' 11.184&quot; , 22d 31' 7.404&quot;_x000a_null"/>
    <s v="-1"/>
    <s v="-1"/>
    <s v="102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276"/>
    <n v="-1"/>
    <d v="2023-10-18T11:29:03"/>
    <s v="2234891023"/>
    <s v="Android_Subject"/>
    <m/>
    <s v="5.03:02:55"/>
    <d v="2023-10-19T11:05:18"/>
    <m/>
    <d v="2023-10-21T17:18:25"/>
    <m/>
    <m/>
    <b v="1"/>
    <n v="306"/>
    <b v="0"/>
    <m/>
    <m/>
    <m/>
    <s v="Approved"/>
    <n v="5.5"/>
    <m/>
    <m/>
    <m/>
    <d v="2023-10-18T11:29:03"/>
    <d v="2023-10-18T11:43:03"/>
    <s v="Rupali Kaskar"/>
    <n v="-1"/>
    <s v="-1"/>
    <s v="-1"/>
    <s v="LIVE"/>
    <s v="For QC"/>
    <s v=""/>
    <s v="211111111"/>
    <s v="vaishali pawar "/>
    <s v="-1"/>
    <s v="-1"/>
    <s v="1018"/>
    <s v="1129"/>
    <s v=""/>
    <s v="211111111-1018-112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1:29:20+05:30"/>
    <s v="-1"/>
    <s v="2023-10-18T11:29:20+05:30"/>
    <s v="SPEAK TO WOMEN WHO ARE 25 - 45 YEARS OF AGE"/>
    <s v="-1"/>
    <s v="-1"/>
    <s v="-1"/>
    <s v="-1"/>
    <s v="-1"/>
    <s v="-1"/>
    <s v="-1"/>
    <s v="2023-10-18"/>
    <s v="11:29:22"/>
    <s v="-1"/>
    <s v="8"/>
    <s v="2023-10-18T11:29:23+05:30"/>
    <s v="-1"/>
    <s v="8"/>
    <s v="-1"/>
    <s v="suman soni"/>
    <x v="3"/>
    <x v="2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1:34:16+05:30"/>
    <s v="-1"/>
    <s v="296"/>
    <s v="2023-10-18T11:34:16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37:07+05:30"/>
    <s v="-1"/>
    <s v="17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1:37:11+05:30"/>
    <s v="2023-10-18T11:37:11+05:30"/>
    <s v="-1"/>
    <s v="472"/>
    <s v="-1"/>
    <s v="2023-10-18T11:37:11+05:30"/>
    <s v="2023-10-18T11:37:11+05:30"/>
    <s v="2023-10-18T11:37:11+05:30"/>
    <s v="-1"/>
    <s v="1697609231"/>
    <s v="2023-10-18T11:37:11+05:30"/>
    <s v="WILLING TO PARTICIPATE"/>
    <s v="-1"/>
    <s v=""/>
    <s v="-1"/>
    <s v="SAFFOLA MASALA OATS - VEGGIE TWIST TEST (LK2)"/>
    <s v="F/14/g/Rajdeep nagar"/>
    <s v=" Village road "/>
    <s v="nahur W"/>
    <s v="400078"/>
    <s v="F/14/g/Rajdeep nagar"/>
    <s v="Village road"/>
    <s v="nahur W"/>
    <s v="400078"/>
    <s v="9321855756"/>
    <s v="-1"/>
    <s v="9321855756"/>
    <s v="-1"/>
    <s v="SSC/ HSC"/>
    <s v="-1"/>
    <s v="HOUSEWIFE"/>
    <s v=""/>
    <s v="2"/>
    <s v="0"/>
    <s v="0"/>
    <s v="0"/>
    <s v="0"/>
    <s v="0"/>
    <s v="0"/>
    <s v="1"/>
    <s v="1"/>
    <s v="0"/>
    <s v="-1"/>
    <s v="-1"/>
    <s v="YES"/>
    <s v="2023-10-18T11:43:02+05:30"/>
    <s v="-1"/>
    <s v="1697609582"/>
    <s v="-1"/>
    <s v="-1"/>
    <s v="-1"/>
    <s v="Screener Section 1"/>
    <s v="Screener Section 2"/>
    <s v="0"/>
    <s v="0"/>
    <s v="Main Section 3"/>
    <s v="0"/>
    <s v="Main Section 5"/>
    <s v="2023-10-18T11:43:02+05:30"/>
    <s v="2023-10-18T11:43:02+05:30"/>
    <s v="-1"/>
    <s v="350"/>
    <s v="-1"/>
    <s v="NaN"/>
    <s v="NaN"/>
    <s v="-1"/>
    <s v="-1"/>
    <s v="-1"/>
    <s v="822"/>
    <s v="-1"/>
    <s v="2023-10-21"/>
    <s v="-1"/>
    <s v="-1"/>
    <s v="SAFFOLA MASALA OATS - VEGGIE TWIST TEST (LK2)"/>
    <s v="2023-10-29"/>
    <s v="15:53:4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nad"/>
    <s v="Accept"/>
    <s v="cnam"/>
    <s v="Accept"/>
    <s v="c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277"/>
    <n v="-1"/>
    <d v="2023-10-18T16:17:23"/>
    <s v="2234891023"/>
    <s v="Android_Subject"/>
    <m/>
    <s v="4.22:18:12"/>
    <d v="2023-10-19T11:05:18"/>
    <m/>
    <d v="2023-10-21T17:18:25"/>
    <m/>
    <m/>
    <b v="1"/>
    <n v="306"/>
    <b v="0"/>
    <m/>
    <m/>
    <m/>
    <s v="Approved"/>
    <n v="5.5"/>
    <m/>
    <m/>
    <m/>
    <d v="2023-10-18T16:17:23"/>
    <d v="2023-10-18T16:32:47"/>
    <s v="Rupali Kaskar"/>
    <n v="-1"/>
    <s v="-1"/>
    <s v="-1"/>
    <s v="LIVE"/>
    <s v="For QC"/>
    <s v=""/>
    <s v="211111111"/>
    <s v="vaishali pawar "/>
    <s v="-1"/>
    <s v="-1"/>
    <s v="1018"/>
    <s v="1617"/>
    <s v=""/>
    <s v="211111111-1018-161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6:17:38+05:30"/>
    <s v="-1"/>
    <s v="2023-10-18T16:17:38+05:30"/>
    <s v="SPEAK TO WOMEN WHO ARE 25 - 45 YEARS OF AGE"/>
    <s v="-1"/>
    <s v="-1"/>
    <s v="-1"/>
    <s v="-1"/>
    <s v="-1"/>
    <s v="-1"/>
    <s v="-1"/>
    <s v="2023-10-18"/>
    <s v="16:17:41"/>
    <s v="-1"/>
    <s v="8"/>
    <s v="2023-10-18T16:17:42+05:30"/>
    <s v="-1"/>
    <s v="8"/>
    <s v="-1"/>
    <s v="jayshree mulik"/>
    <x v="3"/>
    <x v="2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6:23:34+05:30"/>
    <s v="-1"/>
    <s v="356"/>
    <s v="2023-10-18T16:23:34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6:26:52+05:30"/>
    <s v="-1"/>
    <s v="1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6:26:58+05:30"/>
    <s v="2023-10-18T16:26:58+05:30"/>
    <s v="-1"/>
    <s v="559"/>
    <s v="-1"/>
    <s v="2023-10-18T16:26:58+05:30"/>
    <s v="2023-10-18T16:26:58+05:30"/>
    <s v="2023-10-18T16:26:58+05:30"/>
    <s v="-1"/>
    <s v="1697626618"/>
    <s v="2023-10-18T16:26:58+05:30"/>
    <s v="WILLING TO PARTICIPATE"/>
    <s v="-1"/>
    <s v=""/>
    <s v="-1"/>
    <s v="SAFFOLA MASALA OATS - CLASSIC MASALA CURRENT (AF3)"/>
    <s v="c/8/g/sri Ganesh niwas"/>
    <s v="Village road "/>
    <s v="nahur W"/>
    <s v="400078"/>
    <s v="c/8/g/sri Ganesh niwas"/>
    <s v="Village road"/>
    <s v="nahur W"/>
    <s v="400078"/>
    <s v="9819990359"/>
    <s v="-1"/>
    <s v="9819990359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8T16:32:46+05:30"/>
    <s v="-1"/>
    <s v="1697626966"/>
    <s v="-1"/>
    <s v="-1"/>
    <s v="-1"/>
    <s v="Screener Section 1"/>
    <s v="Screener Section 2"/>
    <s v="0"/>
    <s v="0"/>
    <s v="Main Section 3"/>
    <s v="0"/>
    <s v="Main Section 5"/>
    <s v="2023-10-18T16:32:46+05:30"/>
    <s v="2023-10-18T16:32:46+05:30"/>
    <s v="-1"/>
    <s v="349"/>
    <s v="-1"/>
    <s v="NaN"/>
    <s v="NaN"/>
    <s v="-1"/>
    <s v="-1"/>
    <s v="-1"/>
    <s v="908"/>
    <s v="-1"/>
    <s v="2023-10-21"/>
    <s v="-1"/>
    <s v="-1"/>
    <s v="SAFFOLA MASALA OATS - CLASSIC MASALA CURRENT (AF3)"/>
    <s v="2023-10-29"/>
    <s v="15:54:5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b1"/>
    <s v="Accept"/>
    <s v="cc1"/>
    <s v="Accept"/>
    <s v="csec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887"/>
    <n v="-1"/>
    <d v="2023-10-17T14:04:44"/>
    <s v="2234891023"/>
    <s v="Android_Subject"/>
    <m/>
    <s v="6.01:03:13"/>
    <d v="2023-10-19T11:29:33"/>
    <m/>
    <d v="2023-10-23T14:03:40"/>
    <m/>
    <m/>
    <b v="1"/>
    <n v="306"/>
    <b v="0"/>
    <m/>
    <m/>
    <m/>
    <s v="Approved"/>
    <n v="5.5"/>
    <m/>
    <m/>
    <m/>
    <d v="2023-10-17T14:04:44"/>
    <d v="2023-10-17T14:17:41"/>
    <s v="Sarvesh Mishra"/>
    <n v="-1"/>
    <s v="-1"/>
    <s v="-1"/>
    <s v="LIVE"/>
    <s v="For QC"/>
    <s v=""/>
    <s v="211111119"/>
    <s v="Darshana "/>
    <s v="-1"/>
    <s v="-1"/>
    <s v="1017"/>
    <s v="1404"/>
    <s v=""/>
    <s v="211111119-1017-140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4:06:42+05:30"/>
    <s v="-1"/>
    <s v="2023-10-17T14:06:42+05:30"/>
    <s v="SPEAK TO WOMEN WHO ARE 25 - 45 YEARS OF AGE"/>
    <s v="-1"/>
    <s v="-1"/>
    <s v="-1"/>
    <s v="-1"/>
    <s v="-1"/>
    <s v="-1"/>
    <s v="-1"/>
    <s v="2023-10-17"/>
    <s v="14:06:51"/>
    <s v="-1"/>
    <s v="8"/>
    <s v="2023-10-17T14:06:52+05:30"/>
    <s v="-1"/>
    <s v="7"/>
    <s v="-1"/>
    <s v="Abha Mishra"/>
    <x v="3"/>
    <x v="2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17T14:11:22+05:30"/>
    <s v="-1"/>
    <s v="280"/>
    <s v="2023-10-17T14:11:22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4:14:03+05:30"/>
    <s v="-1"/>
    <s v="16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4:14:09+05:30"/>
    <s v="2023-10-17T14:14:09+05:30"/>
    <s v="-1"/>
    <s v="445"/>
    <s v="-1"/>
    <s v="2023-10-17T14:14:09+05:30"/>
    <s v="2023-10-17T14:14:09+05:30"/>
    <s v="2023-10-17T14:14:09+05:30"/>
    <s v="-1"/>
    <s v="1697532249"/>
    <s v="2023-10-17T14:14:09+05:30"/>
    <s v="WILLING TO PARTICIPATE"/>
    <s v="-1"/>
    <s v=""/>
    <s v="-1"/>
    <s v="SAFFOLA MASALA OATS - CLASSIC MASALA CURRENT (AF3)"/>
    <s v="room no 63 , maladhari chwal"/>
    <s v="sahar road, koldongri"/>
    <s v="Andheri East "/>
    <s v="400069"/>
    <s v="room no 63 , maladhari chwal"/>
    <s v="sahar road, koldongri"/>
    <s v="Andheri East"/>
    <s v="400069"/>
    <s v="8169161248"/>
    <s v="-1"/>
    <s v="8169161248"/>
    <s v="-1"/>
    <s v="GRADUATE/ POST GRADUATE: GENERAL"/>
    <s v="-1"/>
    <s v="HOUSEWIFE"/>
    <s v=""/>
    <s v="3"/>
    <s v="0"/>
    <s v="1"/>
    <s v="0"/>
    <s v="0"/>
    <s v="0"/>
    <s v="1"/>
    <s v="1"/>
    <s v="0"/>
    <s v="0"/>
    <s v="-1"/>
    <s v="-1"/>
    <s v="YES"/>
    <s v="2023-10-17T14:17:39+05:30"/>
    <s v="-1"/>
    <s v="1697532459"/>
    <s v="-1"/>
    <s v="-1"/>
    <s v="-1"/>
    <s v="Screener Section 1"/>
    <s v="Screener Section 2"/>
    <s v="0"/>
    <s v="0"/>
    <s v="Main Section 3"/>
    <s v="0"/>
    <s v="Main Section 5"/>
    <s v="2023-10-17T14:17:39+05:30"/>
    <s v="2023-10-17T14:17:39+05:30"/>
    <s v="-1"/>
    <s v="207"/>
    <s v="-1"/>
    <s v="NaN"/>
    <s v="NaN"/>
    <s v="-1"/>
    <s v="-1"/>
    <s v="-1"/>
    <s v="652"/>
    <s v="-1"/>
    <s v="2023-10-20"/>
    <s v="-1"/>
    <s v="-1"/>
    <s v="SAFFOLA MASALA OATS - CLASSIC MASALA CURRENT (AF3)"/>
    <s v="2023-10-29"/>
    <s v="15:43:5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sec"/>
    <s v="Accept"/>
    <s v="cate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888"/>
    <n v="-1"/>
    <d v="2023-10-17T14:18:58"/>
    <s v="2234891023"/>
    <s v="Android_Subject"/>
    <m/>
    <s v="6.00:50:51"/>
    <d v="2023-10-19T11:29:33"/>
    <m/>
    <d v="2023-10-23T14:03:40"/>
    <m/>
    <m/>
    <b v="1"/>
    <n v="306"/>
    <b v="0"/>
    <m/>
    <m/>
    <m/>
    <s v="Approved"/>
    <n v="5.5"/>
    <m/>
    <m/>
    <m/>
    <d v="2023-10-17T14:18:58"/>
    <d v="2023-10-17T14:31:59"/>
    <s v="Sarvesh Mishra"/>
    <n v="-1"/>
    <s v="-1"/>
    <s v="-1"/>
    <s v="LIVE"/>
    <s v="For QC"/>
    <s v=""/>
    <s v="211111119"/>
    <s v="Darshana "/>
    <s v="-1"/>
    <s v="-1"/>
    <s v="1017"/>
    <s v="1418"/>
    <s v=""/>
    <s v="211111119-1017-1418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4:19:19+05:30"/>
    <s v="-1"/>
    <s v="2023-10-17T14:19:19+05:30"/>
    <s v="SPEAK TO WOMEN WHO ARE 25 - 45 YEARS OF AGE"/>
    <s v="-1"/>
    <s v="-1"/>
    <s v="-1"/>
    <s v="-1"/>
    <s v="-1"/>
    <s v="-1"/>
    <s v="-1"/>
    <s v="2023-10-17"/>
    <s v="14:20:02"/>
    <s v="-1"/>
    <s v="8"/>
    <s v="2023-10-17T14:20:03+05:30"/>
    <s v="-1"/>
    <s v="7"/>
    <s v="-1"/>
    <s v="Anuradha Tiwari"/>
    <x v="3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7T14:23:54+05:30"/>
    <s v="-1"/>
    <s v="275"/>
    <s v="2023-10-17T14:23:54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4:27:38+05:30"/>
    <s v="-1"/>
    <s v="22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27:50+05:30"/>
    <s v="2023-10-17T14:27:50+05:30"/>
    <s v="-1"/>
    <s v="511"/>
    <s v="-1"/>
    <s v="2023-10-17T14:27:50+05:30"/>
    <s v="2023-10-17T14:27:50+05:30"/>
    <s v="2023-10-17T14:27:50+05:30"/>
    <s v="-1"/>
    <s v="1697533070"/>
    <s v="2023-10-17T14:27:50+05:30"/>
    <s v="WILLING TO PARTICIPATE"/>
    <s v="-1"/>
    <s v=""/>
    <s v="-1"/>
    <s v="SAFFOLA MASALA OATS - CLASSIC MASALA TEST (NP9)"/>
    <s v="C/ 69, Koteshwar nagar bld"/>
    <s v="Sahar road, koldongari"/>
    <s v="Andheri East "/>
    <s v="400069"/>
    <s v="C/ 69, Koteshwar nagar bld"/>
    <s v="Sahar road, koldongari"/>
    <s v="Andheri East"/>
    <s v="400069"/>
    <s v="8779409114"/>
    <s v="-1"/>
    <s v="8779409114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7T14:31:57+05:30"/>
    <s v="-1"/>
    <s v="1697533317"/>
    <s v="-1"/>
    <s v="-1"/>
    <s v="-1"/>
    <s v="Screener Section 1"/>
    <s v="Screener Section 2"/>
    <s v="0"/>
    <s v="0"/>
    <s v="Main Section 3"/>
    <s v="0"/>
    <s v="Main Section 5"/>
    <s v="2023-10-17T14:31:57+05:30"/>
    <s v="2023-10-17T14:31:57+05:30"/>
    <s v="-1"/>
    <s v="247"/>
    <s v="-1"/>
    <s v="NaN"/>
    <s v="NaN"/>
    <s v="-1"/>
    <s v="-1"/>
    <s v="-1"/>
    <s v="758"/>
    <s v="-1"/>
    <s v="2023-10-20"/>
    <s v="-1"/>
    <s v="-1"/>
    <s v="SAFFOLA MASALA OATS - CLASSIC MASALA TEST (NP9)"/>
    <s v="2023-10-29"/>
    <s v="15:45:0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19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3"/>
    <s v="Accept"/>
    <s v="cdq4"/>
    <s v="Accept"/>
    <s v="ca"/>
    <s v="Accept"/>
    <s v="c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3717"/>
    <n v="-1"/>
    <d v="2023-10-19T12:13:58"/>
    <s v="2234891034"/>
    <s v="Android_Subject"/>
    <m/>
    <d v="1899-12-30T09:05:53"/>
    <d v="2023-10-19T12:29:53"/>
    <m/>
    <d v="2023-10-19T16:03:20"/>
    <m/>
    <m/>
    <b v="1"/>
    <n v="306"/>
    <b v="0"/>
    <m/>
    <s v="26.862573333"/>
    <s v="80.883228333"/>
    <s v="Approved"/>
    <n v="5.5"/>
    <m/>
    <m/>
    <m/>
    <d v="2023-10-19T12:13:58"/>
    <d v="2023-10-19T12:29:53"/>
    <s v="Anshu Srivastava"/>
    <n v="-1"/>
    <s v="-1"/>
    <s v="-1"/>
    <s v="LIVE"/>
    <s v="For Placement"/>
    <s v=""/>
    <s v="311111113"/>
    <s v="Shalini Shrivastav"/>
    <s v="-1"/>
    <s v="-1"/>
    <s v="1019"/>
    <s v="1213"/>
    <s v=""/>
    <s v="311111113-1019-1213"/>
    <s v="1"/>
    <s v="1"/>
    <s v="0"/>
    <s v="-1"/>
    <s v="-1"/>
    <s v="80.88311999999999"/>
    <s v="26.862585"/>
    <s v="80d 52' 59.232&quot; , 26d 51' 45.306&quot;_x000a_null"/>
    <s v="96"/>
    <s v="-1"/>
    <s v="-1"/>
    <s v="0"/>
    <s v="100%"/>
    <s v="-1"/>
    <s v="CNST3"/>
    <s v="CS10"/>
    <s v="-1"/>
    <s v="-1"/>
    <s v="-1"/>
    <s v="-1"/>
    <s v="-1"/>
    <s v="2023-10-19T12:14:20+05:30"/>
    <s v="-1"/>
    <s v="2023-10-19T12:14:20+05:30"/>
    <s v="SPEAK TO WOMEN WHO ARE 25 - 45 YEARS OF AGE"/>
    <s v="-1"/>
    <s v="-1"/>
    <s v="-1"/>
    <s v="-1"/>
    <s v="-1"/>
    <s v="-1"/>
    <s v="-1"/>
    <s v="2023-10-19"/>
    <s v="12:14:26"/>
    <s v="-1"/>
    <s v="8"/>
    <s v="2023-10-19T12:14:27+05:30"/>
    <s v="-1"/>
    <s v="9"/>
    <s v="-1"/>
    <s v="Heena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9T12:18:55+05:30"/>
    <s v="-1"/>
    <s v="275"/>
    <s v="2023-10-19T12:18:5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23:49+05:30"/>
    <s v="-1"/>
    <s v="29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2:24:01+05:30"/>
    <s v="2023-10-19T12:24:01+05:30"/>
    <s v="-1"/>
    <s v="581"/>
    <s v="-1"/>
    <s v="2023-10-19T12:24:01+05:30"/>
    <s v="2023-10-19T12:24:01+05:30"/>
    <s v="2023-10-19T12:24:01+05:30"/>
    <s v="-1"/>
    <s v="1697698441"/>
    <s v="2023-10-19T12:24:01+05:30"/>
    <s v="WILLING TO PARTICIPATE"/>
    <s v="-1"/>
    <s v=""/>
    <s v="-1"/>
    <s v="SAFFOLA MASALA OATS - CLASSIC MASALA CURRENT (AF3)"/>
    <s v="house no.431/373"/>
    <s v="Ansar nagar"/>
    <s v="Balaganj "/>
    <s v="226003"/>
    <s v="house no.431/373"/>
    <s v="Ansar nagar"/>
    <s v="Balaganj"/>
    <s v="226003"/>
    <s v="8687988982"/>
    <s v="-1"/>
    <s v="8687988982"/>
    <s v="-1"/>
    <s v="SSC/ HSC"/>
    <s v="-1"/>
    <s v="HOUSEWIFE"/>
    <s v=""/>
    <s v="7"/>
    <s v="1"/>
    <s v="2"/>
    <s v="0"/>
    <s v="1"/>
    <s v="1"/>
    <s v="0"/>
    <s v="0"/>
    <s v="1"/>
    <s v="1"/>
    <s v="0"/>
    <s v="1"/>
    <s v="YES"/>
    <s v="2023-10-19T12:29:52+05:30"/>
    <s v="-1"/>
    <s v="1697698792"/>
    <s v="-1"/>
    <s v="-1"/>
    <s v="-1"/>
    <s v="Screener Section 1"/>
    <s v="Screener Section 2"/>
    <s v="0"/>
    <s v="0"/>
    <s v="Main Section 3"/>
    <s v="0"/>
    <s v="Main Section 5"/>
    <s v="2023-10-19T12:29:52+05:30"/>
    <s v="2023-10-19T12:29:52+05:30"/>
    <s v="-1"/>
    <s v="347"/>
    <s v="-1"/>
    <s v="80.88322833333334"/>
    <s v="26.86257333333333"/>
    <s v="80d 52' 59.622&quot; , 26d 51' 45.264&quot;_x000a_null"/>
    <s v="-1"/>
    <s v="-1"/>
    <s v="928"/>
    <s v="-1"/>
    <s v="2023-10-19"/>
    <s v="-1"/>
    <s v="-1"/>
    <s v="SAFFOLA MASALA OATS - CLASSIC MASALA CURRENT (AF3)"/>
    <s v="2023-10-26"/>
    <s v="16:19:5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4533"/>
    <n v="-1"/>
    <d v="2023-10-19T12:32:42"/>
    <s v="2234891034"/>
    <s v="Android_Subject"/>
    <m/>
    <d v="1899-12-30T08:47:21"/>
    <d v="2023-10-19T12:48:33"/>
    <m/>
    <d v="2023-10-19T15:45:52"/>
    <m/>
    <m/>
    <b v="1"/>
    <n v="306"/>
    <b v="0"/>
    <m/>
    <s v="26.874361667"/>
    <s v="80.894013333"/>
    <s v="Approved"/>
    <n v="5.5"/>
    <m/>
    <m/>
    <m/>
    <d v="2023-10-19T12:32:42"/>
    <d v="2023-10-19T12:48:30"/>
    <s v="Anshu Srivastava"/>
    <n v="-1"/>
    <s v="-1"/>
    <s v="-1"/>
    <s v="LIVE"/>
    <s v="For Placement"/>
    <s v=""/>
    <s v="311111111"/>
    <s v="Afreen"/>
    <s v="-1"/>
    <s v="-1"/>
    <s v="1019"/>
    <s v="1232"/>
    <s v=""/>
    <s v="311111111-1019-1232"/>
    <s v="1"/>
    <s v="1"/>
    <s v="0"/>
    <s v="-1"/>
    <s v="-1"/>
    <s v="80.89411"/>
    <s v="26.874585000000003"/>
    <s v="80d 53' 38.796&quot; , 26d 52' 28.506&quot;_x000a_null"/>
    <s v="96"/>
    <s v="-1"/>
    <s v="-1"/>
    <s v="0"/>
    <s v="100%"/>
    <s v="-1"/>
    <s v="CNST3"/>
    <s v="CS10"/>
    <s v="-1"/>
    <s v="-1"/>
    <s v="-1"/>
    <s v="-1"/>
    <s v="-1"/>
    <s v="2023-10-19T12:32:53+05:30"/>
    <s v="-1"/>
    <s v="2023-10-19T12:32:53+05:30"/>
    <s v="SPEAK TO WOMEN WHO ARE 25 - 45 YEARS OF AGE"/>
    <s v="-1"/>
    <s v="-1"/>
    <s v="-1"/>
    <s v="-1"/>
    <s v="-1"/>
    <s v="-1"/>
    <s v="-1"/>
    <s v="2023-10-19"/>
    <s v="12:32:56"/>
    <s v="-1"/>
    <s v="8"/>
    <s v="2023-10-19T12:32:57+05:30"/>
    <s v="-1"/>
    <s v="9"/>
    <s v="-1"/>
    <s v="Vijeta Nigam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2:38:00+05:30"/>
    <s v="-1"/>
    <s v="307"/>
    <s v="2023-10-19T12:38:0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0"/>
    <s v="0"/>
    <s v="0"/>
    <s v="0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month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42:33+05:30"/>
    <s v="-1"/>
    <s v="27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2:42:13+05:30"/>
    <s v="2023-10-19T12:42:36+05:30"/>
    <s v="-1"/>
    <s v="560"/>
    <s v="-1"/>
    <s v="2023-10-19T12:42:13+05:30"/>
    <s v="2023-10-19T12:42:36+05:30"/>
    <s v="2023-10-19T12:42:36+05:30"/>
    <s v="-1"/>
    <s v="1697699556"/>
    <s v="2023-10-19T12:42:36+05:30"/>
    <s v="WILLING TO PARTICIPATE"/>
    <s v="-1"/>
    <s v=""/>
    <s v="-1"/>
    <s v="SAFFOLA MASALA OATS - VEGGIE TWIST CURRENT (BJ6)"/>
    <s v="448/43 K"/>
    <s v="Post Offic Wali Gali Nagariya Mohalla"/>
    <s v="Nagariya Mohalla Thakur Ganj"/>
    <s v="226003"/>
    <s v="448/43 K"/>
    <s v="Post Offic Wali Gali Nagariya Mohalla"/>
    <s v="Nagariya Mohalla Thakur Ganj"/>
    <s v="226003"/>
    <s v="9451534309"/>
    <s v="-1"/>
    <s v="9451534309"/>
    <s v="-1"/>
    <s v="GRADUATE/ POST GRADUATE: GENERAL"/>
    <s v="-1"/>
    <s v="HOUSEWIFE"/>
    <s v=""/>
    <s v="5"/>
    <s v="0"/>
    <s v="2"/>
    <s v="0"/>
    <s v="0"/>
    <s v="0"/>
    <s v="1"/>
    <s v="1"/>
    <s v="0"/>
    <s v="1"/>
    <s v="-1"/>
    <s v="-1"/>
    <s v="YES"/>
    <s v="2023-10-19T12:48:29+05:30"/>
    <s v="-1"/>
    <s v="1697699909"/>
    <s v="-1"/>
    <s v="-1"/>
    <s v="-1"/>
    <s v="Screener Section 1"/>
    <s v="Screener Section 2"/>
    <s v="0"/>
    <s v="0"/>
    <s v="Main Section 3"/>
    <s v="0"/>
    <s v="Main Section 5"/>
    <s v="2023-10-19T12:48:29+05:30"/>
    <s v="2023-10-19T12:48:29+05:30"/>
    <s v="-1"/>
    <s v="374"/>
    <s v="-1"/>
    <s v="80.89401333333333"/>
    <s v="26.874361666666665"/>
    <s v="80d 53' 38.448&quot; , 26d 52' 27.702&quot;_x000a_null"/>
    <s v="-1"/>
    <s v="-1"/>
    <s v="934"/>
    <s v="-1"/>
    <s v="2023-10-19"/>
    <s v="-1"/>
    <s v="-1"/>
    <s v="SAFFOLA MASALA OATS - VEGGIE TWIST CURRENT (BJ6)"/>
    <s v="2023-10-26"/>
    <s v="09:20:0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010"/>
    <n v="-1"/>
    <d v="2023-10-19T12:47:00"/>
    <s v="2234891034"/>
    <s v="Android_Subject"/>
    <m/>
    <d v="1899-12-30T08:33:18"/>
    <d v="2023-10-19T13:00:52"/>
    <m/>
    <d v="2023-10-19T16:00:45"/>
    <m/>
    <m/>
    <b v="1"/>
    <n v="306"/>
    <b v="0"/>
    <m/>
    <s v="26.862523333"/>
    <s v="80.883346667"/>
    <s v="Approved"/>
    <n v="5.5"/>
    <m/>
    <m/>
    <m/>
    <d v="2023-10-19T12:47:00"/>
    <d v="2023-10-19T13:00:52"/>
    <s v="Anshu Srivastava"/>
    <n v="-1"/>
    <s v="-1"/>
    <s v="-1"/>
    <s v="LIVE"/>
    <s v="For Placement"/>
    <s v=""/>
    <s v="311111113"/>
    <s v="Shalini Shrivastav"/>
    <s v="-1"/>
    <s v="-1"/>
    <s v="1019"/>
    <s v="1247"/>
    <s v=""/>
    <s v="311111113-1019-1247"/>
    <s v="1"/>
    <s v="1"/>
    <s v="0"/>
    <s v="-1"/>
    <s v="-1"/>
    <s v="80.88337833333334"/>
    <s v="26.86253166666667"/>
    <s v="80d 53' 0.162&quot; , 26d 51' 45.114&quot;_x000a_null"/>
    <s v="96"/>
    <s v="-1"/>
    <s v="-1"/>
    <s v="0"/>
    <s v="100%"/>
    <s v="-1"/>
    <s v="CNST3"/>
    <s v="CS10"/>
    <s v="-1"/>
    <s v="-1"/>
    <s v="-1"/>
    <s v="-1"/>
    <s v="-1"/>
    <s v="2023-10-19T12:47:44+05:30"/>
    <s v="-1"/>
    <s v="2023-10-19T12:47:44+05:30"/>
    <s v="SPEAK TO WOMEN WHO ARE 25 - 45 YEARS OF AGE"/>
    <s v="-1"/>
    <s v="-1"/>
    <s v="-1"/>
    <s v="-1"/>
    <s v="-1"/>
    <s v="-1"/>
    <s v="-1"/>
    <s v="2023-10-19"/>
    <s v="12:47:47"/>
    <s v="-1"/>
    <s v="8"/>
    <s v="2023-10-19T12:47:48+05:30"/>
    <s v="-1"/>
    <s v="9"/>
    <s v="-1"/>
    <s v="Tabussum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2:50:34+05:30"/>
    <s v="-1"/>
    <s v="170"/>
    <s v="2023-10-19T12:50:3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Ching's Secret Flavored Oats"/>
    <s v="0"/>
    <s v="Gaia Flavored Oats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54:48+05:30"/>
    <s v="-1"/>
    <s v="25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2:55:00+05:30"/>
    <s v="2023-10-19T12:55:00+05:30"/>
    <s v="-1"/>
    <s v="434"/>
    <s v="-1"/>
    <s v="2023-10-19T12:55:00+05:30"/>
    <s v="2023-10-19T12:55:00+05:30"/>
    <s v="2023-10-19T12:55:00+05:30"/>
    <s v="-1"/>
    <s v="1697700300"/>
    <s v="2023-10-19T12:55:00+05:30"/>
    <s v="WILLING TO PARTICIPATE"/>
    <s v="-1"/>
    <s v=""/>
    <s v="-1"/>
    <s v="SAFFOLA MASALA OATS - CLASSIC MASALA TEST (NP9)"/>
    <s v="House no.431/378"/>
    <s v="Ansar nagar "/>
    <s v="Balaganj"/>
    <s v="226003"/>
    <s v="House no.431/378"/>
    <s v="Ansar nagar"/>
    <s v="Balaganj"/>
    <s v="226003"/>
    <s v="9369923931"/>
    <s v="-1"/>
    <s v="9369923931"/>
    <s v="-1"/>
    <s v="SSC/ HSC"/>
    <s v="-1"/>
    <s v="HOUSEWIFE"/>
    <s v=""/>
    <s v="6"/>
    <s v="0"/>
    <s v="1"/>
    <s v="1"/>
    <s v="1"/>
    <s v="1"/>
    <s v="1"/>
    <s v="1"/>
    <s v="0"/>
    <s v="0"/>
    <s v="-1"/>
    <s v="-1"/>
    <s v="YES"/>
    <s v="2023-10-19T13:00:51+05:30"/>
    <s v="-1"/>
    <s v="1697700651"/>
    <s v="-1"/>
    <s v="-1"/>
    <s v="-1"/>
    <s v="Screener Section 1"/>
    <s v="Screener Section 2"/>
    <s v="0"/>
    <s v="0"/>
    <s v="Main Section 3"/>
    <s v="0"/>
    <s v="Main Section 5"/>
    <s v="2023-10-19T13:00:51+05:30"/>
    <s v="2023-10-19T13:00:51+05:30"/>
    <s v="-1"/>
    <s v="351"/>
    <s v="-1"/>
    <s v="80.88334666666667"/>
    <s v="26.862523333333336"/>
    <s v="80d 53' 0.048&quot; , 26d 51' 45.084&quot;_x000a_null"/>
    <s v="-1"/>
    <s v="-1"/>
    <s v="785"/>
    <s v="-1"/>
    <s v="2023-10-19"/>
    <s v="-1"/>
    <s v="-1"/>
    <s v="SAFFOLA MASALA OATS - CLASSIC MASALA TEST (NP9)"/>
    <s v="2023-10-26"/>
    <s v="18:20:1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308"/>
    <n v="-1"/>
    <d v="2023-10-19T12:54:05"/>
    <s v="2234891034"/>
    <s v="Android_Subject"/>
    <m/>
    <d v="1899-12-30T08:26:31"/>
    <d v="2023-10-19T13:08:15"/>
    <m/>
    <d v="2023-10-19T16:48:03"/>
    <m/>
    <m/>
    <b v="1"/>
    <n v="306"/>
    <b v="0"/>
    <m/>
    <s v="26.896676667"/>
    <s v="81.004718333"/>
    <s v="Approved"/>
    <n v="5.5"/>
    <m/>
    <m/>
    <m/>
    <d v="2023-10-19T12:54:05"/>
    <d v="2023-10-19T13:08:15"/>
    <s v="Anshu Srivastava"/>
    <n v="-1"/>
    <s v="-1"/>
    <s v="-1"/>
    <s v="LIVE"/>
    <s v="For Placement"/>
    <s v=""/>
    <s v="311111116"/>
    <s v="Manu Shrivastava "/>
    <s v="-1"/>
    <s v="-1"/>
    <s v="1019"/>
    <s v="1254"/>
    <s v=""/>
    <s v="311111116-1019-1254"/>
    <s v="1"/>
    <s v="1"/>
    <s v="0"/>
    <s v="-1"/>
    <s v="-1"/>
    <s v="81.00479666666666"/>
    <s v="26.89666666666667"/>
    <s v="81d 0' 17.268&quot; , 26d 53' 48.0&quot;_x000a_null"/>
    <s v="96"/>
    <s v="-1"/>
    <s v="-1"/>
    <s v="0"/>
    <s v="100%"/>
    <s v="-1"/>
    <s v="CNST3"/>
    <s v="CS10"/>
    <s v="-1"/>
    <s v="-1"/>
    <s v="-1"/>
    <s v="-1"/>
    <s v="-1"/>
    <s v="2023-10-19T12:54:42+05:30"/>
    <s v="-1"/>
    <s v="2023-10-19T12:54:42+05:30"/>
    <s v="SPEAK TO WOMEN WHO ARE 25 - 45 YEARS OF AGE"/>
    <s v="-1"/>
    <s v="-1"/>
    <s v="-1"/>
    <s v="-1"/>
    <s v="-1"/>
    <s v="-1"/>
    <s v="-1"/>
    <s v="2023-10-19"/>
    <s v="12:54:47"/>
    <s v="-1"/>
    <s v="8"/>
    <s v="2023-10-19T12:54:49+05:30"/>
    <s v="-1"/>
    <s v="9"/>
    <s v="-1"/>
    <s v="Radhika Moury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PROFESSION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2:57:15+05:30"/>
    <s v="-1"/>
    <s v="153"/>
    <s v="2023-10-19T12:57:1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3:01:08+05:30"/>
    <s v="-1"/>
    <s v="23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9T13:01:19+05:30"/>
    <s v="2023-10-19T13:01:19+05:30"/>
    <s v="-1"/>
    <s v="394"/>
    <s v="-1"/>
    <s v="2023-10-19T13:01:19+05:30"/>
    <s v="2023-10-19T13:01:19+05:30"/>
    <s v="2023-10-19T13:01:19+05:30"/>
    <s v="-1"/>
    <s v="1697700679"/>
    <s v="2023-10-19T13:01:19+05:30"/>
    <s v="WILLING TO PARTICIPATE"/>
    <s v="-1"/>
    <s v=""/>
    <s v="-1"/>
    <s v="SAFFOLA MASALA OATS - VEGGIE TWIST TEST (LK2)"/>
    <s v="House no 7A"/>
    <s v="Gali no 18"/>
    <s v="Vivek khand"/>
    <s v="249201"/>
    <s v="House no 7A"/>
    <s v="Gali no 18"/>
    <s v="Vivek khand"/>
    <s v="249201"/>
    <s v="7080000757"/>
    <s v="-1"/>
    <s v="7080000757"/>
    <s v="-1"/>
    <s v="SSC/ HSC"/>
    <s v="-1"/>
    <s v="HOUSEWIFE"/>
    <s v=""/>
    <s v="6"/>
    <s v="0"/>
    <s v="2"/>
    <s v="2"/>
    <s v="1"/>
    <s v="1"/>
    <s v="0"/>
    <s v="0"/>
    <s v="0"/>
    <s v="0"/>
    <s v="-1"/>
    <s v="-1"/>
    <s v="YES"/>
    <s v="2023-10-19T13:08:13+05:30"/>
    <s v="-1"/>
    <s v="1697701093"/>
    <s v="-1"/>
    <s v="-1"/>
    <s v="-1"/>
    <s v="Screener Section 1"/>
    <s v="Screener Section 2"/>
    <s v="0"/>
    <s v="0"/>
    <s v="Main Section 3"/>
    <s v="0"/>
    <s v="Main Section 5"/>
    <s v="2023-10-19T13:08:13+05:30"/>
    <s v="2023-10-19T13:08:13+05:30"/>
    <s v="-1"/>
    <s v="346"/>
    <s v="-1"/>
    <s v="81.00471833333333"/>
    <s v="26.896676666666668"/>
    <s v="81d 0' 16.986&quot; , 26d 53' 48.036&quot;_x000a_null"/>
    <s v="-1"/>
    <s v="-1"/>
    <s v="740"/>
    <s v="-1"/>
    <s v="2023-10-19"/>
    <s v="-1"/>
    <s v="-1"/>
    <s v="SAFFOLA MASALA OATS - VEGGIE TWIST TEST (LK2)"/>
    <s v="2023-10-26"/>
    <s v="18:20:3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359"/>
    <n v="-1"/>
    <d v="2023-10-19T12:45:08"/>
    <s v="2234891034"/>
    <s v="Android_Subject"/>
    <m/>
    <s v="4.01:38:23"/>
    <d v="2023-10-19T13:09:29"/>
    <m/>
    <d v="2023-10-25T10:46:50"/>
    <m/>
    <m/>
    <b v="1"/>
    <n v="306"/>
    <b v="0"/>
    <m/>
    <s v="26.887611667"/>
    <s v="80.954233333"/>
    <s v="Approved"/>
    <n v="5.5"/>
    <m/>
    <m/>
    <m/>
    <d v="2023-10-19T12:45:08"/>
    <d v="2023-10-19T13:09:28"/>
    <s v="Rupali Kaskar"/>
    <n v="-1"/>
    <s v="-1"/>
    <s v="-1"/>
    <s v="LIVE"/>
    <s v="For Placement"/>
    <s v=""/>
    <s v="311111118"/>
    <s v="lalita bajpai"/>
    <s v="-1"/>
    <s v="-1"/>
    <s v="1019"/>
    <s v="1245"/>
    <s v=""/>
    <s v="311111118-1019-1245"/>
    <s v="1"/>
    <s v="1"/>
    <s v="0"/>
    <s v="-1"/>
    <s v="-1"/>
    <s v="80.95421166666667"/>
    <s v="26.88761833333333"/>
    <s v="80d 57' 15.162&quot; , 26d 53' 15.426&quot;_x000a_null"/>
    <s v="96"/>
    <s v="-1"/>
    <s v="-1"/>
    <s v="0"/>
    <s v="100%"/>
    <s v="-1"/>
    <s v="CNST3"/>
    <s v="CS10"/>
    <s v="-1"/>
    <s v="-1"/>
    <s v="-1"/>
    <s v="-1"/>
    <s v="-1"/>
    <s v="2023-10-19T12:47:23+05:30"/>
    <s v="-1"/>
    <s v="2023-10-19T12:47:23+05:30"/>
    <s v="SPEAK TO WOMEN WHO ARE 25 - 45 YEARS OF AGE"/>
    <s v="-1"/>
    <s v="-1"/>
    <s v="-1"/>
    <s v="-1"/>
    <s v="-1"/>
    <s v="-1"/>
    <s v="-1"/>
    <s v="2023-10-19"/>
    <s v="12:47:33"/>
    <s v="-1"/>
    <s v="8"/>
    <s v="2023-10-19T12:47:35+05:30"/>
    <s v="-1"/>
    <s v="9"/>
    <s v="-1"/>
    <s v="pirti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2:54:19+05:30"/>
    <s v="-1"/>
    <s v="416"/>
    <s v="2023-10-19T12:54:19+05:30"/>
    <s v="Flavored Oats/ Masala Oats"/>
    <s v="Breakfast Cereals Like Cornflakes, Chocos, Muesli,Granola Etc"/>
    <s v="0"/>
    <s v="0"/>
    <s v="0"/>
    <s v="0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02:00+05:30"/>
    <s v="-1"/>
    <s v="46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02:24+05:30"/>
    <s v="2023-10-19T13:02:24+05:30"/>
    <s v="-1"/>
    <s v="893"/>
    <s v="-1"/>
    <s v="2023-10-19T13:02:24+05:30"/>
    <s v="2023-10-19T13:02:24+05:30"/>
    <s v="2023-10-19T13:02:24+05:30"/>
    <s v="-1"/>
    <s v="1697700744"/>
    <s v="2023-10-19T13:02:24+05:30"/>
    <s v="WILLING TO PARTICIPATE"/>
    <s v="-1"/>
    <s v=""/>
    <s v="-1"/>
    <s v="SAFFOLA MASALA OATS - CLASSIC MASALA TEST (NP9)"/>
    <s v="532kha/185"/>
    <s v="Aliganj  dandahiya bajar"/>
    <s v="mehndi tola"/>
    <s v="226024"/>
    <s v="532kha/185"/>
    <s v="Aliganj  dandahiya bajar"/>
    <s v="mehndi tola"/>
    <s v="226024"/>
    <s v="9389031222"/>
    <s v="0000000"/>
    <s v="9389031222"/>
    <s v="0000000"/>
    <s v="SSC/ HSC"/>
    <s v="-1"/>
    <s v="HOUSEWIFE"/>
    <s v=""/>
    <s v="5"/>
    <s v="1"/>
    <s v="1"/>
    <s v="0"/>
    <s v="0"/>
    <s v="1"/>
    <s v="1"/>
    <s v="1"/>
    <s v="0"/>
    <s v="0"/>
    <s v="1"/>
    <s v="0"/>
    <s v="YES"/>
    <s v="2023-10-19T13:09:27+05:30"/>
    <s v="-1"/>
    <s v="1697701167"/>
    <s v="-1"/>
    <s v="-1"/>
    <s v="-1"/>
    <s v="Screener Section 1"/>
    <s v="Screener Section 2"/>
    <s v="0"/>
    <s v="0"/>
    <s v="Main Section 3"/>
    <s v="0"/>
    <s v="Main Section 5"/>
    <s v="2023-10-19T13:09:27+05:30"/>
    <s v="2023-10-19T13:09:27+05:30"/>
    <s v="-1"/>
    <s v="422"/>
    <s v="-1"/>
    <s v="80.95423333333333"/>
    <s v="26.887611666666665"/>
    <s v="80d 57' 15.24&quot; , 26d 53' 15.402&quot;_x000a_null"/>
    <s v="-1"/>
    <s v="-1"/>
    <s v="1315"/>
    <s v="-1"/>
    <s v="2023-10-22"/>
    <s v="-1"/>
    <s v="-1"/>
    <s v="SAFFOLA MASALA OATS - CLASSIC MASALA TEST (NP9)"/>
    <s v="2023-10-30"/>
    <s v="13:23:3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752"/>
    <n v="-1"/>
    <d v="2023-10-19T13:06:59"/>
    <s v="2234891034"/>
    <s v="Android_Subject"/>
    <m/>
    <d v="1899-12-30T08:13:50"/>
    <d v="2023-10-19T13:19:10"/>
    <m/>
    <d v="2023-10-19T15:43:33"/>
    <m/>
    <m/>
    <b v="1"/>
    <n v="306"/>
    <b v="0"/>
    <m/>
    <s v="26.874605"/>
    <s v="80.89343"/>
    <s v="Approved"/>
    <n v="5.5"/>
    <m/>
    <m/>
    <m/>
    <d v="2023-10-19T13:06:59"/>
    <d v="2023-10-19T13:19:09"/>
    <s v="Anshu Srivastava"/>
    <n v="-1"/>
    <s v="-1"/>
    <s v="-1"/>
    <s v="LIVE"/>
    <s v="For Placement"/>
    <s v=""/>
    <s v="311111111"/>
    <s v="Afreen"/>
    <s v="-1"/>
    <s v="-1"/>
    <s v="1019"/>
    <s v="1306"/>
    <s v=""/>
    <s v="311111111-1019-1306"/>
    <s v="1"/>
    <s v="1"/>
    <s v="0"/>
    <s v="-1"/>
    <s v="-1"/>
    <s v="80.89348"/>
    <s v="26.874525000000002"/>
    <s v="80d 53' 36.528&quot; , 26d 52' 28.29&quot;_x000a_null"/>
    <s v="96"/>
    <s v="-1"/>
    <s v="-1"/>
    <s v="0"/>
    <s v="100%"/>
    <s v="-1"/>
    <s v="CNST3"/>
    <s v="CS10"/>
    <s v="-1"/>
    <s v="-1"/>
    <s v="-1"/>
    <s v="-1"/>
    <s v="-1"/>
    <s v="2023-10-19T13:07:18+05:30"/>
    <s v="-1"/>
    <s v="2023-10-19T13:07:18+05:30"/>
    <s v="SPEAK TO WOMEN WHO ARE 25 - 45 YEARS OF AGE"/>
    <s v="-1"/>
    <s v="-1"/>
    <s v="-1"/>
    <s v="-1"/>
    <s v="-1"/>
    <s v="-1"/>
    <s v="-1"/>
    <s v="2023-10-19"/>
    <s v="13:07:21"/>
    <s v="-1"/>
    <s v="8"/>
    <s v="2023-10-19T13:07:22+05:30"/>
    <s v="-1"/>
    <s v="9"/>
    <s v="-1"/>
    <s v="Alka Misra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9T13:11:18+05:30"/>
    <s v="-1"/>
    <s v="240"/>
    <s v="2023-10-19T13:11:1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14:55+05:30"/>
    <s v="-1"/>
    <s v="21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15:06+05:30"/>
    <s v="2023-10-19T13:15:06+05:30"/>
    <s v="-1"/>
    <s v="468"/>
    <s v="-1"/>
    <s v="2023-10-19T13:15:06+05:30"/>
    <s v="2023-10-19T13:15:06+05:30"/>
    <s v="2023-10-19T13:15:06+05:30"/>
    <s v="-1"/>
    <s v="1697701506"/>
    <s v="2023-10-19T13:15:06+05:30"/>
    <s v="WILLING TO PARTICIPATE"/>
    <s v="-1"/>
    <s v=""/>
    <s v="-1"/>
    <s v="SAFFOLA MASALA OATS - CLASSIC MASALA TEST (NP9)"/>
    <s v="448/378"/>
    <s v="Post Office Wali Gali Nagariya Mohalla "/>
    <s v="Thakur Ganj"/>
    <s v="226003"/>
    <s v="448/378"/>
    <s v="Post Office Wali Gali Nagariya Mohalla"/>
    <s v="Thakur Ganj"/>
    <s v="226003"/>
    <s v="8173985050"/>
    <s v="-1"/>
    <s v="8173985050"/>
    <s v="-1"/>
    <s v="SSC/ HSC"/>
    <s v="-1"/>
    <s v="HOUSEWIFE"/>
    <s v=""/>
    <s v="3"/>
    <s v="0"/>
    <s v="1"/>
    <s v="0"/>
    <s v="0"/>
    <s v="0"/>
    <s v="1"/>
    <s v="1"/>
    <s v="0"/>
    <s v="0"/>
    <s v="-1"/>
    <s v="-1"/>
    <s v="YES"/>
    <s v="2023-10-19T13:19:08+05:30"/>
    <s v="-1"/>
    <s v="1697701748"/>
    <s v="-1"/>
    <s v="-1"/>
    <s v="-1"/>
    <s v="Screener Section 1"/>
    <s v="Screener Section 2"/>
    <s v="0"/>
    <s v="0"/>
    <s v="Main Section 3"/>
    <s v="0"/>
    <s v="Main Section 5"/>
    <s v="2023-10-19T13:19:08+05:30"/>
    <s v="2023-10-19T13:19:08+05:30"/>
    <s v="-1"/>
    <s v="241"/>
    <s v="-1"/>
    <s v="80.89343000000001"/>
    <s v="26.874604999999995"/>
    <s v="80d 53' 36.348&quot; , 26d 52' 28.578&quot;_x000a_null"/>
    <s v="-1"/>
    <s v="-1"/>
    <s v="709"/>
    <s v="-1"/>
    <s v="2023-10-19"/>
    <s v="-1"/>
    <s v="-1"/>
    <s v="SAFFOLA MASALA OATS - CLASSIC MASALA TEST (NP9)"/>
    <s v="2023-10-26"/>
    <s v="17:20:4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168"/>
    <n v="-1"/>
    <d v="2023-10-19T13:17:16"/>
    <s v="2234891034"/>
    <s v="Android_Subject"/>
    <m/>
    <d v="1899-12-30T08:03:48"/>
    <d v="2023-10-19T13:29:44"/>
    <m/>
    <d v="2023-10-19T16:46:09"/>
    <m/>
    <m/>
    <b v="1"/>
    <n v="306"/>
    <b v="0"/>
    <m/>
    <s v="26.89662"/>
    <s v="81.004761667"/>
    <s v="Approved"/>
    <n v="5.5"/>
    <m/>
    <m/>
    <m/>
    <d v="2023-10-19T13:17:16"/>
    <d v="2023-10-19T13:29:44"/>
    <s v="Anshu Srivastava"/>
    <n v="-1"/>
    <s v="-1"/>
    <s v="-1"/>
    <s v="LIVE"/>
    <s v="For Placement"/>
    <s v=""/>
    <s v="311111116"/>
    <s v="Manu Shrivastava "/>
    <s v="-1"/>
    <s v="-1"/>
    <s v="1019"/>
    <s v="1317"/>
    <s v=""/>
    <s v="311111116-1019-1317"/>
    <s v="1"/>
    <s v="1"/>
    <s v="0"/>
    <s v="-1"/>
    <s v="-1"/>
    <s v="81.00468166666666"/>
    <s v="26.896635"/>
    <s v="81d 0' 16.854&quot; , 26d 53' 47.886&quot;_x000a_null"/>
    <s v="96"/>
    <s v="-1"/>
    <s v="-1"/>
    <s v="0"/>
    <s v="100%"/>
    <s v="-1"/>
    <s v="CNST3"/>
    <s v="CS10"/>
    <s v="-1"/>
    <s v="-1"/>
    <s v="-1"/>
    <s v="-1"/>
    <s v="-1"/>
    <s v="2023-10-19T13:17:29+05:30"/>
    <s v="-1"/>
    <s v="2023-10-19T13:17:29+05:30"/>
    <s v="SPEAK TO WOMEN WHO ARE 25 - 45 YEARS OF AGE"/>
    <s v="-1"/>
    <s v="-1"/>
    <s v="-1"/>
    <s v="-1"/>
    <s v="-1"/>
    <s v="-1"/>
    <s v="-1"/>
    <s v="2023-10-19"/>
    <s v="13:17:31"/>
    <s v="-1"/>
    <s v="8"/>
    <s v="2023-10-19T13:17:32+05:30"/>
    <s v="-1"/>
    <s v="9"/>
    <s v="-1"/>
    <s v="Aruna Tiwari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9T13:20:10+05:30"/>
    <s v="-1"/>
    <s v="161"/>
    <s v="2023-10-19T13:20:10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3:23:52+05:30"/>
    <s v="-1"/>
    <s v="22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3:24:00+05:30"/>
    <s v="2023-10-19T13:24:00+05:30"/>
    <s v="-1"/>
    <s v="391"/>
    <s v="-1"/>
    <s v="2023-10-19T13:24:00+05:30"/>
    <s v="2023-10-19T13:24:00+05:30"/>
    <s v="2023-10-19T13:24:00+05:30"/>
    <s v="-1"/>
    <s v="1697702040"/>
    <s v="2023-10-19T13:24:00+05:30"/>
    <s v="WILLING TO PARTICIPATE"/>
    <s v="-1"/>
    <s v=""/>
    <s v="-1"/>
    <s v="SAFFOLA MASALA OATS - CLASSIC MASALA CURRENT (AF3)"/>
    <s v="House no 8A"/>
    <s v="Lane no 18"/>
    <s v="Indra Nagar"/>
    <s v="226016"/>
    <s v="House no 8A"/>
    <s v="Lane no 18"/>
    <s v="Indra Nagar"/>
    <s v="226016"/>
    <s v="7523065622"/>
    <s v="-1"/>
    <s v="7523065622"/>
    <s v="-1"/>
    <s v="SCHOOL-5 TO 9 YEARS"/>
    <s v="-1"/>
    <s v="HOUSEWIFE"/>
    <s v=""/>
    <s v="7"/>
    <s v="0"/>
    <s v="0"/>
    <s v="1"/>
    <s v="2"/>
    <s v="2"/>
    <s v="1"/>
    <s v="1"/>
    <s v="0"/>
    <s v="0"/>
    <s v="-1"/>
    <s v="-1"/>
    <s v="YES"/>
    <s v="2023-10-19T13:29:44+05:30"/>
    <s v="-1"/>
    <s v="1697702384"/>
    <s v="-1"/>
    <s v="-1"/>
    <s v="-1"/>
    <s v="Screener Section 1"/>
    <s v="Screener Section 2"/>
    <s v="0"/>
    <s v="0"/>
    <s v="Main Section 3"/>
    <s v="0"/>
    <s v="Main Section 5"/>
    <s v="2023-10-19T13:29:44+05:30"/>
    <s v="2023-10-19T13:29:44+05:30"/>
    <s v="-1"/>
    <s v="344"/>
    <s v="-1"/>
    <s v="81.00476166666667"/>
    <s v="26.89662"/>
    <s v="81d 0' 17.142&quot; , 26d 53' 47.832&quot;_x000a_null"/>
    <s v="-1"/>
    <s v="-1"/>
    <s v="735"/>
    <s v="-1"/>
    <s v="2023-10-19"/>
    <s v="-1"/>
    <s v="-1"/>
    <s v="SAFFOLA MASALA OATS - CLASSIC MASALA CURRENT (AF3)"/>
    <s v="2023-10-26"/>
    <s v="09:20:0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528"/>
    <n v="-1"/>
    <d v="2023-10-19T10:00:49"/>
    <s v="2234891023"/>
    <s v="Android_Subject"/>
    <m/>
    <s v="3.05:56:17"/>
    <d v="2023-10-19T13:38:59"/>
    <m/>
    <d v="2023-10-21T17:18:25"/>
    <m/>
    <m/>
    <b v="1"/>
    <n v="306"/>
    <b v="0"/>
    <m/>
    <m/>
    <m/>
    <s v="Approved"/>
    <n v="5.5"/>
    <m/>
    <m/>
    <m/>
    <d v="2023-10-19T10:00:49"/>
    <d v="2023-10-19T10:12:19"/>
    <s v="Rupali Kaskar"/>
    <n v="-1"/>
    <s v="-1"/>
    <s v="-1"/>
    <s v="LIVE"/>
    <s v="For Placement"/>
    <s v=""/>
    <s v="211111112"/>
    <s v="manisha"/>
    <s v="-1"/>
    <s v="-1"/>
    <s v="1019"/>
    <s v="1000"/>
    <s v=""/>
    <s v="852200103-1019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0:00:59+05:30"/>
    <s v="-1"/>
    <s v="2023-10-19T10:00:59+05:30"/>
    <s v="SPEAK TO WOMEN WHO ARE 25 - 45 YEARS OF AGE"/>
    <s v="-1"/>
    <s v="-1"/>
    <s v="-1"/>
    <s v="-1"/>
    <s v="-1"/>
    <s v="-1"/>
    <s v="-1"/>
    <s v="2023-10-19"/>
    <s v="10:01:17"/>
    <s v="-1"/>
    <s v="8"/>
    <s v="2023-10-19T10:01:19+05:30"/>
    <s v="-1"/>
    <s v="9"/>
    <s v="-1"/>
    <s v="purnima pujari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0:05:12+05:30"/>
    <s v="-1"/>
    <s v="253"/>
    <s v="2023-10-19T10:05:12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0:08:42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0:08:53+05:30"/>
    <s v="2023-10-19T10:08:53+05:30"/>
    <s v="-1"/>
    <s v="475"/>
    <s v="-1"/>
    <s v="2023-10-19T10:08:53+05:30"/>
    <s v="2023-10-19T10:08:53+05:30"/>
    <s v="2023-10-19T10:08:53+05:30"/>
    <s v="-1"/>
    <s v="1697690333"/>
    <s v="2023-10-19T10:08:53+05:30"/>
    <s v="WILLING TO PARTICIPATE"/>
    <s v="-1"/>
    <s v=""/>
    <s v="-1"/>
    <s v="SAFFOLA MASALA OATS - CLASSIC MASALA CURRENT (AF3)"/>
    <s v="B/16 devidayal chawl"/>
    <s v="tulsi nagar"/>
    <s v="kanjurmarg east"/>
    <s v="400042"/>
    <s v="B/16 devidayal chawl"/>
    <s v="tulsi nagar"/>
    <s v="kanjurmarg east"/>
    <s v="400042"/>
    <s v="9828722657"/>
    <s v="-1"/>
    <s v="9828722657"/>
    <s v="-1"/>
    <s v="SSC/ HSC"/>
    <s v="-1"/>
    <s v="HOUSEWIFE"/>
    <s v=""/>
    <s v="3"/>
    <s v="1"/>
    <s v="0"/>
    <s v="0"/>
    <s v="0"/>
    <s v="0"/>
    <s v="1"/>
    <s v="1"/>
    <s v="0"/>
    <s v="0"/>
    <s v="1"/>
    <s v="0"/>
    <s v="YES"/>
    <s v="2023-10-19T10:12:17+05:30"/>
    <s v="-1"/>
    <s v="1697690537"/>
    <s v="-1"/>
    <s v="-1"/>
    <s v="-1"/>
    <s v="Screener Section 1"/>
    <s v="Screener Section 2"/>
    <s v="0"/>
    <s v="0"/>
    <s v="Main Section 3"/>
    <s v="0"/>
    <s v="Main Section 5"/>
    <s v="2023-10-19T10:12:17+05:30"/>
    <s v="2023-10-19T10:12:17+05:30"/>
    <s v="-1"/>
    <s v="204"/>
    <s v="-1"/>
    <s v="NaN"/>
    <s v="NaN"/>
    <s v="-1"/>
    <s v="-1"/>
    <s v="-1"/>
    <s v="679"/>
    <s v="-1"/>
    <s v="2023-10-22"/>
    <s v="-1"/>
    <s v="-1"/>
    <s v="SAFFOLA MASALA OATS - CLASSIC MASALA CURRENT (AF3)"/>
    <s v="2023-10-29"/>
    <s v="15:57:0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645"/>
    <n v="-1"/>
    <d v="2023-10-19T13:26:41"/>
    <s v="2234891034"/>
    <s v="Android_Subject"/>
    <m/>
    <d v="1899-12-30T07:54:36"/>
    <d v="2023-10-19T13:41:52"/>
    <m/>
    <d v="2023-10-19T15:39:48"/>
    <m/>
    <m/>
    <b v="1"/>
    <n v="306"/>
    <b v="0"/>
    <m/>
    <s v="26.874911667"/>
    <s v="80.893235"/>
    <s v="Approved"/>
    <n v="5.5"/>
    <m/>
    <m/>
    <m/>
    <d v="2023-10-19T13:26:41"/>
    <d v="2023-10-19T13:41:51"/>
    <s v="Anshu Srivastava"/>
    <n v="-1"/>
    <s v="-1"/>
    <s v="-1"/>
    <s v="LIVE"/>
    <s v="For Placement"/>
    <s v=""/>
    <s v="311111111"/>
    <s v="Afreen"/>
    <s v="-1"/>
    <s v="-1"/>
    <s v="1019"/>
    <s v="1326"/>
    <s v=""/>
    <s v="311111111-1019-1326"/>
    <s v="1"/>
    <s v="1"/>
    <s v="0"/>
    <s v="-1"/>
    <s v="-1"/>
    <s v="80.89300833333333"/>
    <s v="26.87449333333333"/>
    <s v="80d 53' 34.83&quot; , 26d 52' 28.176&quot;_x000a_null"/>
    <s v="96"/>
    <s v="-1"/>
    <s v="-1"/>
    <s v="0"/>
    <s v="100%"/>
    <s v="-1"/>
    <s v="CNST3"/>
    <s v="CS10"/>
    <s v="-1"/>
    <s v="-1"/>
    <s v="-1"/>
    <s v="-1"/>
    <s v="-1"/>
    <s v="2023-10-19T13:26:54+05:30"/>
    <s v="-1"/>
    <s v="2023-10-19T13:26:54+05:30"/>
    <s v="SPEAK TO WOMEN WHO ARE 25 - 45 YEARS OF AGE"/>
    <s v="-1"/>
    <s v="-1"/>
    <s v="-1"/>
    <s v="-1"/>
    <s v="-1"/>
    <s v="-1"/>
    <s v="-1"/>
    <s v="2023-10-19"/>
    <s v="13:26:57"/>
    <s v="-1"/>
    <s v="8"/>
    <s v="2023-10-19T13:26:58+05:30"/>
    <s v="-1"/>
    <s v="9"/>
    <s v="-1"/>
    <s v="Sima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3:32:43+05:30"/>
    <s v="-1"/>
    <s v="349"/>
    <s v="2023-10-19T13:32:4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36:08+05:30"/>
    <s v="-1"/>
    <s v="20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3:36:26+05:30"/>
    <s v="2023-10-19T13:36:26+05:30"/>
    <s v="-1"/>
    <s v="542"/>
    <s v="-1"/>
    <s v="2023-10-19T13:36:26+05:30"/>
    <s v="2023-10-19T13:36:26+05:30"/>
    <s v="2023-10-19T13:36:26+05:30"/>
    <s v="-1"/>
    <s v="1697702786"/>
    <s v="2023-10-19T13:36:26+05:30"/>
    <s v="WILLING TO PARTICIPATE"/>
    <s v="-1"/>
    <s v=""/>
    <s v="-1"/>
    <s v="SAFFOLA MASALA OATS - VEGGIE TWIST CURRENT (BJ6)"/>
    <s v="448/36 K"/>
    <s v="Post Office Wali Gali Nagariya Mohalla"/>
    <s v="Thakur Ganj"/>
    <s v="226003"/>
    <s v="448/36 K"/>
    <s v="Post Office Wali Gali Nagariya Mohalla"/>
    <s v="Thakur Ganj"/>
    <s v="226003"/>
    <s v="9838867191"/>
    <s v="-1"/>
    <s v="9838867191"/>
    <s v="-1"/>
    <s v="SSC/ HSC"/>
    <s v="-1"/>
    <s v="HOUSEWIFE"/>
    <s v=""/>
    <s v="6"/>
    <s v="0"/>
    <s v="0"/>
    <s v="1"/>
    <s v="1"/>
    <s v="1"/>
    <s v="1"/>
    <s v="1"/>
    <s v="1"/>
    <s v="0"/>
    <s v="-1"/>
    <s v="-1"/>
    <s v="YES"/>
    <s v="2023-10-19T13:41:50+05:30"/>
    <s v="-1"/>
    <s v="1697703110"/>
    <s v="-1"/>
    <s v="-1"/>
    <s v="-1"/>
    <s v="Screener Section 1"/>
    <s v="Screener Section 2"/>
    <s v="0"/>
    <s v="0"/>
    <s v="Main Section 3"/>
    <s v="0"/>
    <s v="Main Section 5"/>
    <s v="2023-10-19T13:41:50+05:30"/>
    <s v="2023-10-19T13:41:50+05:30"/>
    <s v="-1"/>
    <s v="319"/>
    <s v="-1"/>
    <s v="80.893235"/>
    <s v="26.87491166666667"/>
    <s v="80d 53' 35.646&quot; , 26d 52' 29.682&quot;_x000a_null"/>
    <s v="-1"/>
    <s v="-1"/>
    <s v="861"/>
    <s v="-1"/>
    <s v="2023-10-19"/>
    <s v="-1"/>
    <s v="-1"/>
    <s v="SAFFOLA MASALA OATS - VEGGIE TWIST CURRENT (BJ6)"/>
    <s v="2023-10-26"/>
    <s v="15:21:1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772"/>
    <n v="-1"/>
    <d v="2023-10-19T13:29:57"/>
    <s v="2234891034"/>
    <s v="Android_Subject"/>
    <m/>
    <d v="1899-12-30T07:51:33"/>
    <d v="2023-10-19T13:44:58"/>
    <m/>
    <d v="2023-10-19T15:58:19"/>
    <m/>
    <m/>
    <b v="1"/>
    <n v="306"/>
    <b v="0"/>
    <m/>
    <s v="26.862458333"/>
    <s v="80.883406667"/>
    <s v="Approved"/>
    <n v="5.5"/>
    <m/>
    <m/>
    <m/>
    <d v="2023-10-19T13:29:57"/>
    <d v="2023-10-19T13:44:58"/>
    <s v="Anshu Srivastava"/>
    <n v="-1"/>
    <s v="-1"/>
    <s v="-1"/>
    <s v="LIVE"/>
    <s v="For Placement"/>
    <s v=""/>
    <s v="311111113"/>
    <s v="Shalini Shrivastav"/>
    <s v="-1"/>
    <s v="-1"/>
    <s v="1019"/>
    <s v="1329"/>
    <s v=""/>
    <s v="311111113-1019-1329"/>
    <s v="1"/>
    <s v="1"/>
    <s v="0"/>
    <s v="-1"/>
    <s v="-1"/>
    <s v="80.88346333333334"/>
    <s v="26.862515"/>
    <s v="80d 53' 0.468&quot; , 26d 51' 45.054&quot;_x000a_null"/>
    <s v="96"/>
    <s v="-1"/>
    <s v="-1"/>
    <s v="0"/>
    <s v="100%"/>
    <s v="-1"/>
    <s v="CNST3"/>
    <s v="CS10"/>
    <s v="-1"/>
    <s v="-1"/>
    <s v="-1"/>
    <s v="-1"/>
    <s v="-1"/>
    <s v="2023-10-19T13:30:14+05:30"/>
    <s v="-1"/>
    <s v="2023-10-19T13:30:14+05:30"/>
    <s v="SPEAK TO WOMEN WHO ARE 25 - 45 YEARS OF AGE"/>
    <s v="-1"/>
    <s v="-1"/>
    <s v="-1"/>
    <s v="-1"/>
    <s v="-1"/>
    <s v="-1"/>
    <s v="-1"/>
    <s v="2023-10-19"/>
    <s v="13:30:16"/>
    <s v="-1"/>
    <s v="8"/>
    <s v="2023-10-19T13:30:17+05:30"/>
    <s v="-1"/>
    <s v="9"/>
    <s v="-1"/>
    <s v="Yashmeen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3:33:38+05:30"/>
    <s v="-1"/>
    <s v="204"/>
    <s v="2023-10-19T13:33:3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38:22+05:30"/>
    <s v="-1"/>
    <s v="28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3:38:34+05:30"/>
    <s v="2023-10-19T13:38:34+05:30"/>
    <s v="-1"/>
    <s v="499"/>
    <s v="-1"/>
    <s v="2023-10-19T13:38:34+05:30"/>
    <s v="2023-10-19T13:38:34+05:30"/>
    <s v="2023-10-19T13:38:34+05:30"/>
    <s v="-1"/>
    <s v="1697702914"/>
    <s v="2023-10-19T13:38:34+05:30"/>
    <s v="WILLING TO PARTICIPATE"/>
    <s v="-1"/>
    <s v=""/>
    <s v="-1"/>
    <s v="SAFFOLA MASALA OATS - VEGGIE TWIST CURRENT (BJ6)"/>
    <s v="House no.473/513"/>
    <s v="Ansar nagar"/>
    <s v="Balaganj "/>
    <s v="226003"/>
    <s v="House no.473/513"/>
    <s v="Ansar nagar"/>
    <s v="Balaganj"/>
    <s v="226003"/>
    <s v="8726865419"/>
    <s v="-1"/>
    <s v="8726865419"/>
    <s v="-1"/>
    <s v="SCHOOL-5 TO 9 YEARS"/>
    <s v="-1"/>
    <s v="HOUSEWIFE"/>
    <s v=""/>
    <s v="3"/>
    <s v="1"/>
    <s v="0"/>
    <s v="0"/>
    <s v="1"/>
    <s v="1"/>
    <s v="0"/>
    <s v="0"/>
    <s v="0"/>
    <s v="0"/>
    <s v="0"/>
    <s v="1"/>
    <s v="YES"/>
    <s v="2023-10-19T13:44:57+05:30"/>
    <s v="-1"/>
    <s v="1697703297"/>
    <s v="-1"/>
    <s v="-1"/>
    <s v="-1"/>
    <s v="Screener Section 1"/>
    <s v="Screener Section 2"/>
    <s v="0"/>
    <s v="0"/>
    <s v="Main Section 3"/>
    <s v="0"/>
    <s v="Main Section 5"/>
    <s v="2023-10-19T13:44:57+05:30"/>
    <s v="2023-10-19T13:44:57+05:30"/>
    <s v="-1"/>
    <s v="383"/>
    <s v="-1"/>
    <s v="80.88340666666666"/>
    <s v="26.862458333333333"/>
    <s v="80d 53' 0.264&quot; , 26d 51' 44.85&quot;_x000a_null"/>
    <s v="-1"/>
    <s v="-1"/>
    <s v="882"/>
    <s v="-1"/>
    <s v="2023-10-19"/>
    <s v="-1"/>
    <s v="-1"/>
    <s v="SAFFOLA MASALA OATS - VEGGIE TWIST CURRENT (BJ6)"/>
    <s v="2023-10-26"/>
    <s v="17:21:2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984"/>
    <n v="-1"/>
    <d v="2023-10-19T13:37:51"/>
    <s v="2234891034"/>
    <s v="Android_Subject"/>
    <m/>
    <d v="1899-12-30T07:43:51"/>
    <d v="2023-10-19T13:50:07"/>
    <m/>
    <d v="2023-10-19T16:43:36"/>
    <m/>
    <m/>
    <b v="1"/>
    <n v="306"/>
    <b v="0"/>
    <m/>
    <s v="26.896685"/>
    <s v="81.004761667"/>
    <s v="Approved"/>
    <n v="5.5"/>
    <m/>
    <m/>
    <m/>
    <d v="2023-10-19T13:37:51"/>
    <d v="2023-10-19T13:50:07"/>
    <s v="Anshu Srivastava"/>
    <n v="-1"/>
    <s v="-1"/>
    <s v="-1"/>
    <s v="LIVE"/>
    <s v="For Placement"/>
    <s v=""/>
    <s v="311111116"/>
    <s v="Manu Shrivastava "/>
    <s v="-1"/>
    <s v="-1"/>
    <s v="1019"/>
    <s v="1337"/>
    <s v=""/>
    <s v="311111116-1019-1337"/>
    <s v="1"/>
    <s v="1"/>
    <s v="0"/>
    <s v="-1"/>
    <s v="-1"/>
    <s v="81.00471833333333"/>
    <s v="26.89663666666667"/>
    <s v="81d 0' 16.986&quot; , 26d 53' 47.892&quot;_x000a_null"/>
    <s v="96"/>
    <s v="-1"/>
    <s v="-1"/>
    <s v="0"/>
    <s v="100%"/>
    <s v="-1"/>
    <s v="CNST3"/>
    <s v="CS10"/>
    <s v="-1"/>
    <s v="-1"/>
    <s v="-1"/>
    <s v="-1"/>
    <s v="-1"/>
    <s v="2023-10-19T13:38:05+05:30"/>
    <s v="-1"/>
    <s v="2023-10-19T13:38:05+05:30"/>
    <s v="SPEAK TO WOMEN WHO ARE 25 - 45 YEARS OF AGE"/>
    <s v="-1"/>
    <s v="-1"/>
    <s v="-1"/>
    <s v="-1"/>
    <s v="-1"/>
    <s v="-1"/>
    <s v="-1"/>
    <s v="2023-10-19"/>
    <s v="13:38:07"/>
    <s v="-1"/>
    <s v="8"/>
    <s v="2023-10-19T13:38:08+05:30"/>
    <s v="-1"/>
    <s v="9"/>
    <s v="-1"/>
    <s v="Sumitr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3:40:24+05:30"/>
    <s v="-1"/>
    <s v="139"/>
    <s v="2023-10-19T13:40:2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3:44:34+05:30"/>
    <s v="-1"/>
    <s v="25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44:47+05:30"/>
    <s v="2023-10-19T13:44:47+05:30"/>
    <s v="-1"/>
    <s v="403"/>
    <s v="-1"/>
    <s v="2023-10-19T13:44:47+05:30"/>
    <s v="2023-10-19T13:44:47+05:30"/>
    <s v="2023-10-19T13:44:47+05:30"/>
    <s v="-1"/>
    <s v="1697703287"/>
    <s v="2023-10-19T13:44:47+05:30"/>
    <s v="WILLING TO PARTICIPATE"/>
    <s v="-1"/>
    <s v=""/>
    <s v="-1"/>
    <s v="SAFFOLA MASALA OATS - CLASSIC MASALA TEST (NP9)"/>
    <s v="House no 10A"/>
    <s v="Lane no 18"/>
    <s v="Indra nagar"/>
    <s v="226016"/>
    <s v="House no 10A"/>
    <s v="Lane no 18"/>
    <s v="Indra nagar"/>
    <s v="226016"/>
    <s v="9882200486"/>
    <s v="-1"/>
    <s v="9882200486"/>
    <s v="-1"/>
    <s v="SCHOOL-5 TO 9 YEARS"/>
    <s v="-1"/>
    <s v="HOUSEWIFE"/>
    <s v=""/>
    <s v="2"/>
    <s v="0"/>
    <s v="0"/>
    <s v="0"/>
    <s v="0"/>
    <s v="0"/>
    <s v="1"/>
    <s v="1"/>
    <s v="0"/>
    <s v="0"/>
    <s v="-1"/>
    <s v="-1"/>
    <s v="YES"/>
    <s v="2023-10-19T13:50:06+05:30"/>
    <s v="-1"/>
    <s v="1697703606"/>
    <s v="-1"/>
    <s v="-1"/>
    <s v="-1"/>
    <s v="Screener Section 1"/>
    <s v="Screener Section 2"/>
    <s v="0"/>
    <s v="0"/>
    <s v="Main Section 3"/>
    <s v="0"/>
    <s v="Main Section 5"/>
    <s v="2023-10-19T13:50:06+05:30"/>
    <s v="2023-10-19T13:50:06+05:30"/>
    <s v="-1"/>
    <s v="318"/>
    <s v="-1"/>
    <s v="81.00476166666667"/>
    <s v="26.896685"/>
    <s v="81d 0' 17.142&quot; , 26d 53' 48.066&quot;_x000a_null"/>
    <s v="-1"/>
    <s v="-1"/>
    <s v="721"/>
    <s v="-1"/>
    <s v="2023-10-19"/>
    <s v="-1"/>
    <s v="-1"/>
    <s v="SAFFOLA MASALA OATS - CLASSIC MASALA TEST (NP9)"/>
    <s v="2023-10-26"/>
    <s v="17:21:4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7207"/>
    <n v="-1"/>
    <d v="2023-10-19T13:34:14"/>
    <s v="2234891034"/>
    <s v="Android_Subject"/>
    <m/>
    <s v="4.00:49:30"/>
    <d v="2023-10-19T13:56:13"/>
    <m/>
    <d v="2023-10-25T10:46:50"/>
    <m/>
    <m/>
    <b v="1"/>
    <n v="306"/>
    <b v="0"/>
    <m/>
    <s v="26.887358333"/>
    <s v="80.95369"/>
    <s v="Approved"/>
    <n v="5.5"/>
    <m/>
    <m/>
    <m/>
    <d v="2023-10-19T13:34:14"/>
    <d v="2023-10-19T13:56:12"/>
    <s v="Rupali Kaskar"/>
    <n v="-1"/>
    <s v="-1"/>
    <s v="-1"/>
    <s v="LIVE"/>
    <s v="For Placement"/>
    <s v=""/>
    <s v="311111118"/>
    <s v="lalita bajpai"/>
    <s v="-1"/>
    <s v="-1"/>
    <s v="1019"/>
    <s v="1334"/>
    <s v=""/>
    <s v="311111118-1019-1334"/>
    <s v="1"/>
    <s v="1"/>
    <s v="0"/>
    <s v="-1"/>
    <s v="-1"/>
    <s v="80.95379833333332"/>
    <s v="26.887308333333333"/>
    <s v="80d 57' 13.674&quot; , 26d 53' 14.31&quot;_x000a_null"/>
    <s v="96"/>
    <s v="-1"/>
    <s v="-1"/>
    <s v="0"/>
    <s v="100%"/>
    <s v="-1"/>
    <s v="CNST3"/>
    <s v="CS10"/>
    <s v="-1"/>
    <s v="-1"/>
    <s v="-1"/>
    <s v="-1"/>
    <s v="-1"/>
    <s v="2023-10-19T13:35:03+05:30"/>
    <s v="-1"/>
    <s v="2023-10-19T13:35:03+05:30"/>
    <s v="SPEAK TO WOMEN WHO ARE 25 - 45 YEARS OF AGE"/>
    <s v="-1"/>
    <s v="-1"/>
    <s v="-1"/>
    <s v="-1"/>
    <s v="-1"/>
    <s v="-1"/>
    <s v="-1"/>
    <s v="2023-10-19"/>
    <s v="13:35:12"/>
    <s v="-1"/>
    <s v="8"/>
    <s v="2023-10-19T13:35:13+05:30"/>
    <s v="-1"/>
    <s v="9"/>
    <s v="-1"/>
    <s v="lori tripathi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3:41:08+05:30"/>
    <s v="-1"/>
    <s v="365"/>
    <s v="2023-10-19T13:41:0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Britannia Healthy Start Flavored Oats"/>
    <s v="Ching's Secret Flavored Oats"/>
    <s v="Futurelife Oats"/>
    <s v="0"/>
    <s v="Kellogg's Oats"/>
    <s v="Kosh Flavored Oats"/>
    <s v="MTR Flavored Oats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Britannia Healthy Start Flavored Oats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Top Ramen Noodles"/>
    <s v="0"/>
    <s v="0"/>
    <s v="0"/>
    <s v="0"/>
    <s v="0"/>
    <s v="0"/>
    <s v="Ching's Instant Noodles"/>
    <s v="Joymee Noodles"/>
    <s v="Knorr Soupy Noodles"/>
    <s v="Maggi Masala Noodles"/>
    <s v="Maggi Oats Noodles"/>
    <s v="Maggi Vegetable Atta Noodles"/>
    <s v="Maggi Hot Heads Noodles"/>
    <s v="0"/>
    <s v="Saffola Oodles"/>
    <s v="0"/>
    <s v="0"/>
    <s v="0"/>
    <s v="0"/>
    <s v="0"/>
    <s v="0"/>
    <s v="0"/>
    <s v="0"/>
    <s v="Maggi Masala Noodles"/>
    <s v="2023-10-19T13:48:57+05:30"/>
    <s v="-1"/>
    <s v="46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3:49:14+05:30"/>
    <s v="2023-10-19T13:49:49+05:30"/>
    <s v="-1"/>
    <s v="851"/>
    <s v="-1"/>
    <s v="2023-10-19T13:49:14+05:30"/>
    <s v="2023-10-19T13:49:49+05:30"/>
    <s v="2023-10-19T13:49:49+05:30"/>
    <s v="-1"/>
    <s v="1697703589"/>
    <s v="2023-10-19T13:49:49+05:30"/>
    <s v="WILLING TO PARTICIPATE"/>
    <s v="-1"/>
    <s v=""/>
    <s v="-1"/>
    <s v="SAFFOLA MASALA OATS - VEGGIE TWIST CURRENT (BJ6)"/>
    <s v="532kha/178gha Mehandi tola Aliganj Dandiya bazar "/>
    <s v="aliganj"/>
    <s v="aliganj"/>
    <s v="226024"/>
    <s v="532kha/178gha Mehandi tola Aliganj Dandiya bazar"/>
    <s v="aliganj"/>
    <s v="aliganj"/>
    <s v="226024"/>
    <s v="9026458076"/>
    <s v="0000000"/>
    <s v="9026458076"/>
    <s v="0000000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19T13:56:10+05:30"/>
    <s v="-1"/>
    <s v="1697703970"/>
    <s v="-1"/>
    <s v="-1"/>
    <s v="-1"/>
    <s v="Screener Section 1"/>
    <s v="Screener Section 2"/>
    <s v="0"/>
    <s v="0"/>
    <s v="Main Section 3"/>
    <s v="0"/>
    <s v="Main Section 5"/>
    <s v="2023-10-19T13:56:10+05:30"/>
    <s v="2023-10-19T13:56:10+05:30"/>
    <s v="-1"/>
    <s v="417"/>
    <s v="-1"/>
    <s v="80.95369000000001"/>
    <s v="26.887358333333335"/>
    <s v="80d 57' 13.284&quot; , 26d 53' 14.49&quot;_x000a_null"/>
    <s v="-1"/>
    <s v="-1"/>
    <s v="1268"/>
    <s v="-1"/>
    <s v="2023-10-22"/>
    <s v="-1"/>
    <s v="-1"/>
    <s v="SAFFOLA MASALA OATS - VEGGIE TWIST CURRENT (BJ6)"/>
    <s v="2023-10-30"/>
    <s v="13:23:4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7936"/>
    <n v="-1"/>
    <d v="2023-10-19T13:55:23"/>
    <s v="2234891034"/>
    <s v="Android_Subject"/>
    <m/>
    <d v="1899-12-30T07:26:49"/>
    <d v="2023-10-19T14:16:06"/>
    <m/>
    <d v="2023-10-19T15:56:06"/>
    <m/>
    <m/>
    <b v="1"/>
    <n v="306"/>
    <b v="0"/>
    <m/>
    <s v="26.862485"/>
    <s v="80.883441667"/>
    <s v="Approved"/>
    <n v="5.5"/>
    <m/>
    <m/>
    <m/>
    <d v="2023-10-19T13:55:23"/>
    <d v="2023-10-19T14:16:05"/>
    <s v="Anshu Srivastava"/>
    <n v="-1"/>
    <s v="-1"/>
    <s v="-1"/>
    <s v="LIVE"/>
    <s v="For Placement"/>
    <s v=""/>
    <s v="311111113"/>
    <s v="Shalini Shrivastav"/>
    <s v="-1"/>
    <s v="-1"/>
    <s v="1019"/>
    <s v="1355"/>
    <s v=""/>
    <s v="311111113-1019-1355"/>
    <s v="1"/>
    <s v="1"/>
    <s v="0"/>
    <s v="-1"/>
    <s v="-1"/>
    <s v="80.88339666666667"/>
    <s v="26.862445"/>
    <s v="80d 53' 0.228&quot; , 26d 51' 44.802&quot;_x000a_null"/>
    <s v="96"/>
    <s v="-1"/>
    <s v="-1"/>
    <s v="0"/>
    <s v="100%"/>
    <s v="-1"/>
    <s v="CNST3"/>
    <s v="CS10"/>
    <s v="-1"/>
    <s v="-1"/>
    <s v="-1"/>
    <s v="-1"/>
    <s v="-1"/>
    <s v="2023-10-19T13:55:58+05:30"/>
    <s v="-1"/>
    <s v="2023-10-19T13:55:58+05:30"/>
    <s v="SPEAK TO WOMEN WHO ARE 25 - 45 YEARS OF AGE"/>
    <s v="-1"/>
    <s v="-1"/>
    <s v="-1"/>
    <s v="-1"/>
    <s v="-1"/>
    <s v="-1"/>
    <s v="-1"/>
    <s v="2023-10-19"/>
    <s v="13:56:00"/>
    <s v="-1"/>
    <s v="8"/>
    <s v="2023-10-19T13:56:01+05:30"/>
    <s v="-1"/>
    <s v="9"/>
    <s v="-1"/>
    <s v="Saliha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3:59:40+05:30"/>
    <s v="-1"/>
    <s v="222"/>
    <s v="2023-10-19T13:59:40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4:03:34+05:30"/>
    <s v="-1"/>
    <s v="23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4:03:47+05:30"/>
    <s v="2023-10-19T14:03:47+05:30"/>
    <s v="-1"/>
    <s v="469"/>
    <s v="-1"/>
    <s v="2023-10-19T14:03:47+05:30"/>
    <s v="2023-10-19T14:03:47+05:30"/>
    <s v="2023-10-19T14:03:47+05:30"/>
    <s v="-1"/>
    <s v="1697704427"/>
    <s v="2023-10-19T14:03:47+05:30"/>
    <s v="WILLING TO PARTICIPATE"/>
    <s v="-1"/>
    <s v=""/>
    <s v="-1"/>
    <s v="SAFFOLA MASALA OATS - VEGGIE TWIST TEST (LK2)"/>
    <s v="House no. 431/380"/>
    <s v="Ansar nagar"/>
    <s v="Balaganj "/>
    <s v="226003"/>
    <s v="House no. 431/380"/>
    <s v="Ansar nagar"/>
    <s v="Balaganj"/>
    <s v="226003"/>
    <s v="9999999999"/>
    <s v="-1"/>
    <s v="9999999999"/>
    <s v="-1"/>
    <s v="GRADUATE/ POST GRADUATE: GENERAL"/>
    <s v="-1"/>
    <s v="HOUSEWIFE"/>
    <s v=""/>
    <s v="7"/>
    <s v="3"/>
    <s v="0"/>
    <s v="0"/>
    <s v="1"/>
    <s v="1"/>
    <s v="0"/>
    <s v="1"/>
    <s v="0"/>
    <s v="1"/>
    <s v="1"/>
    <s v="2"/>
    <s v="YES"/>
    <s v="2023-10-19T14:16:04+05:30"/>
    <s v="-1"/>
    <s v="1697705164"/>
    <s v="-1"/>
    <s v="-1"/>
    <s v="-1"/>
    <s v="Screener Section 1"/>
    <s v="Screener Section 2"/>
    <s v="0"/>
    <s v="0"/>
    <s v="Main Section 3"/>
    <s v="0"/>
    <s v="Main Section 5"/>
    <s v="2023-10-19T14:16:04+05:30"/>
    <s v="2023-10-19T14:16:04+05:30"/>
    <s v="-1"/>
    <s v="377"/>
    <s v="-1"/>
    <s v="80.88344166666667"/>
    <s v="26.862485"/>
    <s v="80d 53' 0.39&quot; , 26d 51' 44.946&quot;_x000a_null"/>
    <s v="-1"/>
    <s v="-1"/>
    <s v="846"/>
    <s v="-1"/>
    <s v="2023-10-19"/>
    <s v="-1"/>
    <s v="-1"/>
    <s v="SAFFOLA MASALA OATS - VEGGIE TWIST TEST (LK2)"/>
    <s v="2023-10-26"/>
    <s v="15:22:1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8710"/>
    <n v="-1"/>
    <d v="2023-10-19T14:23:02"/>
    <s v="2234891034"/>
    <s v="Android_Subject"/>
    <m/>
    <d v="1899-12-30T06:59:22"/>
    <d v="2023-10-19T14:36:22"/>
    <m/>
    <d v="2023-10-19T15:30:54"/>
    <m/>
    <m/>
    <b v="1"/>
    <n v="306"/>
    <b v="0"/>
    <m/>
    <s v="26.874255"/>
    <s v="80.893373333"/>
    <s v="Approved"/>
    <n v="5.5"/>
    <m/>
    <m/>
    <m/>
    <d v="2023-10-19T14:23:02"/>
    <d v="2023-10-19T14:36:03"/>
    <s v="Anshu Srivastava"/>
    <n v="-1"/>
    <s v="-1"/>
    <s v="-1"/>
    <s v="LIVE"/>
    <s v="For Placement"/>
    <s v=""/>
    <s v="311111111"/>
    <s v="Afreen"/>
    <s v="-1"/>
    <s v="-1"/>
    <s v="1019"/>
    <s v="1423"/>
    <s v=""/>
    <s v="311111111-1019-1423"/>
    <s v="1"/>
    <s v="1"/>
    <s v="0"/>
    <s v="-1"/>
    <s v="-1"/>
    <s v="80.89338333333333"/>
    <s v="26.874248333333338"/>
    <s v="80d 53' 36.18&quot; , 26d 52' 27.294&quot;_x000a_null"/>
    <s v="96"/>
    <s v="-1"/>
    <s v="-1"/>
    <s v="0"/>
    <s v="100%"/>
    <s v="-1"/>
    <s v="CNST3"/>
    <s v="CS10"/>
    <s v="-1"/>
    <s v="-1"/>
    <s v="-1"/>
    <s v="-1"/>
    <s v="-1"/>
    <s v="2023-10-19T14:23:11+05:30"/>
    <s v="-1"/>
    <s v="2023-10-19T14:23:11+05:30"/>
    <s v="SPEAK TO WOMEN WHO ARE 25 - 45 YEARS OF AGE"/>
    <s v="-1"/>
    <s v="-1"/>
    <s v="-1"/>
    <s v="-1"/>
    <s v="-1"/>
    <s v="-1"/>
    <s v="-1"/>
    <s v="2023-10-19"/>
    <s v="14:23:57"/>
    <s v="-1"/>
    <s v="8"/>
    <s v="2023-10-19T14:24:02+05:30"/>
    <s v="-1"/>
    <s v="9"/>
    <s v="-1"/>
    <s v="Malini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9T14:29:09+05:30"/>
    <s v="-1"/>
    <s v="358"/>
    <s v="2023-10-19T14:29:09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0"/>
    <s v="Frozen Snacks Like Smileys, Fries"/>
    <s v="0"/>
    <s v="0"/>
    <s v="Instant Noodles/ Cup Noodles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4:32:17+05:30"/>
    <s v="-1"/>
    <s v="18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32:25+05:30"/>
    <s v="2023-10-19T14:32:25+05:30"/>
    <s v="-1"/>
    <s v="554"/>
    <s v="-1"/>
    <s v="2023-10-19T14:32:25+05:30"/>
    <s v="2023-10-19T14:32:25+05:30"/>
    <s v="2023-10-19T14:32:25+05:30"/>
    <s v="-1"/>
    <s v="1697706145"/>
    <s v="2023-10-19T14:32:25+05:30"/>
    <s v="WILLING TO PARTICIPATE"/>
    <s v="-1"/>
    <s v=""/>
    <s v="-1"/>
    <s v="SAFFOLA MASALA OATS - CLASSIC MASALA CURRENT (AF3)"/>
    <s v="48/20 gh /2"/>
    <s v="Post Office Wali Gali Nagariya Mohalla"/>
    <s v="Thakur Ganj"/>
    <s v="226003"/>
    <s v="48/20 gh /2"/>
    <s v="Post Office Wali Gali Nagariya Mohalla"/>
    <s v="Thakur Ganj"/>
    <s v="226003"/>
    <s v="9621772147"/>
    <s v="-1"/>
    <s v="9621772147"/>
    <s v="-1"/>
    <s v="SSC/ HSC"/>
    <s v="-1"/>
    <s v="HOUSEWIFE"/>
    <s v=""/>
    <s v="5"/>
    <s v="0"/>
    <s v="1"/>
    <s v="1"/>
    <s v="1"/>
    <s v="1"/>
    <s v="1"/>
    <s v="0"/>
    <s v="0"/>
    <s v="0"/>
    <s v="-1"/>
    <s v="-1"/>
    <s v="YES"/>
    <s v="2023-10-19T14:36:02+05:30"/>
    <s v="-1"/>
    <s v="1697706362"/>
    <s v="-1"/>
    <s v="-1"/>
    <s v="-1"/>
    <s v="Screener Section 1"/>
    <s v="Screener Section 2"/>
    <s v="0"/>
    <s v="0"/>
    <s v="Main Section 3"/>
    <s v="0"/>
    <s v="Main Section 5"/>
    <s v="2023-10-19T14:36:02+05:30"/>
    <s v="2023-10-19T14:36:02+05:30"/>
    <s v="-1"/>
    <s v="217"/>
    <s v="-1"/>
    <s v="80.89337333333333"/>
    <s v="26.874255"/>
    <s v="80d 53' 36.144&quot; , 26d 52' 27.318&quot;_x000a_null"/>
    <s v="-1"/>
    <s v="-1"/>
    <s v="771"/>
    <s v="-1"/>
    <s v="2023-10-19"/>
    <s v="-1"/>
    <s v="-1"/>
    <s v="SAFFOLA MASALA OATS - CLASSIC MASALA CURRENT (AF3)"/>
    <s v="2023-10-26"/>
    <s v="17:22:2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9537"/>
    <n v="-1"/>
    <d v="2023-10-19T14:30:45"/>
    <s v="2234891023"/>
    <s v="Android_Subject"/>
    <m/>
    <s v="3.01:28:42"/>
    <d v="2023-10-19T14:55:08"/>
    <m/>
    <d v="2023-10-21T17:18:25"/>
    <m/>
    <m/>
    <b v="1"/>
    <n v="306"/>
    <b v="0"/>
    <m/>
    <m/>
    <m/>
    <s v="Approved"/>
    <n v="5.5"/>
    <m/>
    <m/>
    <m/>
    <d v="2023-10-19T14:30:45"/>
    <d v="2023-10-19T14:55:07"/>
    <s v="Rupali Kaskar"/>
    <n v="-1"/>
    <s v="-1"/>
    <s v="-1"/>
    <s v="LIVE"/>
    <s v="For Placement"/>
    <s v=""/>
    <s v="211111115"/>
    <s v="varsha goradia"/>
    <s v="-1"/>
    <s v="-1"/>
    <s v="1019"/>
    <s v="1430"/>
    <s v=""/>
    <s v="211111115-1019-1430"/>
    <s v="1"/>
    <s v="1"/>
    <s v="0"/>
    <s v="-1"/>
    <s v="-1"/>
    <s v="72.84997666666666"/>
    <s v="19.121448333333333"/>
    <s v="72d 50' 59.916&quot; , 19d 7' 17.214&quot;_x000a_null"/>
    <s v="96"/>
    <s v="-1"/>
    <s v="-1"/>
    <s v="0"/>
    <s v="100%"/>
    <s v="-1"/>
    <s v="CNST3"/>
    <s v="CS10"/>
    <s v="-1"/>
    <s v="-1"/>
    <s v="-1"/>
    <s v="-1"/>
    <s v="-1"/>
    <s v="2023-10-19T14:31:04+05:30"/>
    <s v="-1"/>
    <s v="2023-10-19T14:31:04+05:30"/>
    <s v="SPEAK TO WOMEN WHO ARE 25 - 45 YEARS OF AGE"/>
    <s v="-1"/>
    <s v="-1"/>
    <s v="-1"/>
    <s v="-1"/>
    <s v="-1"/>
    <s v="-1"/>
    <s v="-1"/>
    <s v="2023-10-19"/>
    <s v="14:31:07"/>
    <s v="-1"/>
    <s v="8"/>
    <s v="2023-10-19T14:31:08+05:30"/>
    <s v="-1"/>
    <s v="9"/>
    <s v="-1"/>
    <s v="preeti gala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4:35:52+05:30"/>
    <s v="-1"/>
    <s v="288"/>
    <s v="2023-10-19T14:35:5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4:41:06+05:30"/>
    <s v="-1"/>
    <s v="31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41:13+05:30"/>
    <s v="2023-10-19T14:41:13+05:30"/>
    <s v="-1"/>
    <s v="588"/>
    <s v="-1"/>
    <s v="2023-10-19T14:41:13+05:30"/>
    <s v="2023-10-19T14:41:13+05:30"/>
    <s v="2023-10-19T14:41:13+05:30"/>
    <s v="-1"/>
    <s v="1697706673"/>
    <s v="2023-10-19T14:41:13+05:30"/>
    <s v="WILLING TO PARTICIPATE"/>
    <s v="-1"/>
    <s v=""/>
    <s v="-1"/>
    <s v="SAFFOLA MASALA OATS - CLASSIC MASALA CURRENT (AF3)"/>
    <s v="matadin gauri shankar bhuvan room no19 2nd floor"/>
    <s v="nagardas road "/>
    <s v="Andheri east"/>
    <s v="400069"/>
    <s v="matadin gauri shankar bhuvan room no19 2nd floor"/>
    <s v="nagardas road"/>
    <s v="Andheri east"/>
    <s v="400069"/>
    <s v="9082932962"/>
    <s v="-1"/>
    <s v="9082932962"/>
    <s v="-1"/>
    <s v="GRADUATE/ POST GRADUATE: GENERAL"/>
    <s v="-1"/>
    <s v="EMPLOYED"/>
    <s v="Working part time"/>
    <s v="4"/>
    <s v="0"/>
    <s v="0"/>
    <s v="1"/>
    <s v="0"/>
    <s v="1"/>
    <s v="1"/>
    <s v="1"/>
    <s v="0"/>
    <s v="0"/>
    <s v="-1"/>
    <s v="-1"/>
    <s v="YES"/>
    <s v="2023-10-19T14:45:25+05:30"/>
    <s v="-1"/>
    <s v="1697706925"/>
    <s v="-1"/>
    <s v="-1"/>
    <s v="-1"/>
    <s v="Screener Section 1"/>
    <s v="Screener Section 2"/>
    <s v="0"/>
    <s v="0"/>
    <s v="Main Section 3"/>
    <s v="0"/>
    <s v="Main Section 5"/>
    <s v="2023-10-19T14:45:25+05:30"/>
    <s v="2023-10-19T14:45:25+05:30"/>
    <s v="-1"/>
    <s v="253"/>
    <s v="-1"/>
    <s v="NaN"/>
    <s v="NaN"/>
    <s v="-1"/>
    <s v="-1"/>
    <s v="-1"/>
    <s v="841"/>
    <s v="-1"/>
    <s v="2023-10-22"/>
    <s v="-1"/>
    <s v="-1"/>
    <s v="SAFFOLA MASALA OATS - CLASSIC MASALA CURRENT (AF3)"/>
    <s v="2023-10-29"/>
    <s v="15:59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413"/>
    <n v="-1"/>
    <d v="2023-10-19T14:47:24"/>
    <s v="2234891034"/>
    <s v="Android_Subject"/>
    <m/>
    <d v="1899-12-30T06:35:24"/>
    <d v="2023-10-19T15:16:56"/>
    <m/>
    <d v="2023-10-19T15:28:21"/>
    <m/>
    <m/>
    <b v="1"/>
    <n v="306"/>
    <b v="0"/>
    <m/>
    <s v="26.874071667"/>
    <s v="80.8935"/>
    <s v="Approved"/>
    <n v="5.5"/>
    <m/>
    <m/>
    <m/>
    <d v="2023-10-19T14:47:24"/>
    <d v="2023-10-19T15:16:53"/>
    <s v="Anshu Srivastava"/>
    <n v="-1"/>
    <s v="-1"/>
    <s v="-1"/>
    <s v="LIVE"/>
    <s v="For Placement"/>
    <s v=""/>
    <s v="311111111"/>
    <s v="Afreen"/>
    <s v="-1"/>
    <s v="-1"/>
    <s v="1019"/>
    <s v="1447"/>
    <s v=""/>
    <s v="311111111-1019-1447"/>
    <s v="1"/>
    <s v="1"/>
    <s v="0"/>
    <s v="-1"/>
    <s v="-1"/>
    <s v="80.89277333333332"/>
    <s v="26.874286666666663"/>
    <s v="80d 53' 33.984&quot; , 26d 52' 27.432&quot;_x000a_null"/>
    <s v="96"/>
    <s v="-1"/>
    <s v="-1"/>
    <s v="0"/>
    <s v="100%"/>
    <s v="-1"/>
    <s v="CNST3"/>
    <s v="CS10"/>
    <s v="-1"/>
    <s v="-1"/>
    <s v="-1"/>
    <s v="-1"/>
    <s v="-1"/>
    <s v="2023-10-19T14:47:59+05:30"/>
    <s v="-1"/>
    <s v="2023-10-19T14:47:59+05:30"/>
    <s v="SPEAK TO WOMEN WHO ARE 25 - 45 YEARS OF AGE"/>
    <s v="-1"/>
    <s v="-1"/>
    <s v="-1"/>
    <s v="-1"/>
    <s v="-1"/>
    <s v="-1"/>
    <s v="-1"/>
    <s v="2023-10-19"/>
    <s v="14:48:32"/>
    <s v="-1"/>
    <s v="8"/>
    <s v="2023-10-19T14:48:43+05:30"/>
    <s v="-1"/>
    <s v="9"/>
    <s v="-1"/>
    <s v="Santos Kumari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5:06:13+05:30"/>
    <s v="-1"/>
    <s v="1094"/>
    <s v="2023-10-19T15:06:1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Instant Noodles/ Cup Noodles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month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5:09:43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5:09:49+05:30"/>
    <s v="2023-10-19T15:09:49+05:30"/>
    <s v="-1"/>
    <s v="635"/>
    <s v="-1"/>
    <s v="2023-10-19T15:09:49+05:30"/>
    <s v="2023-10-19T15:09:49+05:30"/>
    <s v="2023-10-19T15:09:49+05:30"/>
    <s v="-1"/>
    <s v="1697708389"/>
    <s v="2023-10-19T15:09:49+05:30"/>
    <s v="WILLING TO PARTICIPATE"/>
    <s v="-1"/>
    <s v=""/>
    <s v="-1"/>
    <s v="SAFFOLA MASALA OATS - CLASSIC MASALA TEST (NP9)"/>
    <s v="448/20/4 k"/>
    <s v="Post Office Wali Gali Nagariya Mohalla"/>
    <s v="Nagariya MohallaThakurganj"/>
    <s v="226003"/>
    <s v="448/20/4 k"/>
    <s v="Post Office Wali Gali Nagariya Mohalla"/>
    <s v="Nagariya MohallaThakurganj"/>
    <s v="226003"/>
    <s v="7521975995"/>
    <s v="-1"/>
    <s v="7521975995"/>
    <s v="-1"/>
    <s v="GRADUATE/ POST GRADUATE: GENERAL"/>
    <s v="-1"/>
    <s v="HOUSEWIFE"/>
    <s v=""/>
    <s v="6"/>
    <s v="0"/>
    <s v="2"/>
    <s v="1"/>
    <s v="1"/>
    <s v="1"/>
    <s v="0"/>
    <s v="0"/>
    <s v="0"/>
    <s v="1"/>
    <s v="-1"/>
    <s v="-1"/>
    <s v="YES"/>
    <s v="2023-10-19T15:16:52+05:30"/>
    <s v="-1"/>
    <s v="1697708812"/>
    <s v="-1"/>
    <s v="-1"/>
    <s v="-1"/>
    <s v="Screener Section 1"/>
    <s v="Screener Section 2"/>
    <s v="0"/>
    <s v="0"/>
    <s v="Main Section 3"/>
    <s v="0"/>
    <s v="Main Section 5"/>
    <s v="2023-10-19T15:16:52+05:30"/>
    <s v="2023-10-19T15:16:52+05:30"/>
    <s v="-1"/>
    <s v="422"/>
    <s v="-1"/>
    <s v="80.89349999999999"/>
    <s v="26.87407166666667"/>
    <s v="80d 53' 36.6&quot; , 26d 52' 26.658&quot;_x000a_null"/>
    <s v="-1"/>
    <s v="-1"/>
    <s v="1057"/>
    <s v="-1"/>
    <s v="2023-10-19"/>
    <s v="-1"/>
    <s v="-1"/>
    <s v="SAFFOLA MASALA OATS - CLASSIC MASALA TEST (NP9)"/>
    <s v="2023-10-26"/>
    <s v="15:22:4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520"/>
    <n v="-1"/>
    <d v="2023-10-19T15:04:10"/>
    <s v="2234891023"/>
    <s v="Android_Subject"/>
    <m/>
    <s v="3.00:57:40"/>
    <d v="2023-10-19T15:19:43"/>
    <m/>
    <d v="2023-10-20T18:08:36"/>
    <m/>
    <m/>
    <b v="1"/>
    <n v="306"/>
    <b v="0"/>
    <m/>
    <m/>
    <m/>
    <s v="Approved"/>
    <n v="5.5"/>
    <m/>
    <m/>
    <m/>
    <d v="2023-10-19T15:04:10"/>
    <d v="2023-10-19T15:19:42"/>
    <s v="Rupali Kaskar"/>
    <n v="-1"/>
    <s v="-1"/>
    <s v="-1"/>
    <s v="LIVE"/>
    <s v="For Placement"/>
    <s v=""/>
    <s v="211111124"/>
    <s v="Bina"/>
    <s v="-1"/>
    <s v="-1"/>
    <s v="1019"/>
    <s v="1504"/>
    <s v=""/>
    <s v="211111124-1019-150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5:04:26+05:30"/>
    <s v="-1"/>
    <s v="2023-10-19T15:04:26+05:30"/>
    <s v="SPEAK TO WOMEN WHO ARE 25 - 45 YEARS OF AGE"/>
    <s v="-1"/>
    <s v="-1"/>
    <s v="-1"/>
    <s v="-1"/>
    <s v="-1"/>
    <s v="-1"/>
    <s v="-1"/>
    <s v="2023-10-19"/>
    <s v="15:04:29"/>
    <s v="-1"/>
    <s v="8"/>
    <s v="2023-10-19T15:04:31+05:30"/>
    <s v="-1"/>
    <s v="9"/>
    <s v="-1"/>
    <s v="Rinku Choudhari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19T15:11:20+05:30"/>
    <s v="-1"/>
    <s v="414"/>
    <s v="2023-10-19T15:11:2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5:14:40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5:14:53+05:30"/>
    <s v="2023-10-19T15:14:53+05:30"/>
    <s v="-1"/>
    <s v="512"/>
    <s v="-1"/>
    <s v="2023-10-19T15:14:53+05:30"/>
    <s v="2023-10-19T15:14:53+05:30"/>
    <s v="2023-10-19T15:14:53+05:30"/>
    <s v="-1"/>
    <s v="1697708693"/>
    <s v="2023-10-19T15:14:53+05:30"/>
    <s v="WILLING TO PARTICIPATE"/>
    <s v="-1"/>
    <s v=""/>
    <s v="-1"/>
    <s v="SAFFOLA MASALA OATS - VEGGIE TWIST TEST (LK2)"/>
    <s v="109,Navjivan Apartment "/>
    <s v="Karter Road no 4"/>
    <s v="Borivali East "/>
    <s v="400066"/>
    <s v="109,Navjivan Apartment"/>
    <s v="Karter Road no 4"/>
    <s v="Borivali East"/>
    <s v="400066"/>
    <s v="9137924769"/>
    <s v="-1"/>
    <s v="9137924769"/>
    <s v="-1"/>
    <s v="GRADUATE/ POST GRADUATE: GENERAL"/>
    <s v="-1"/>
    <s v="HOUSEWIFE"/>
    <s v=""/>
    <s v="6"/>
    <s v="2"/>
    <s v="0"/>
    <s v="0"/>
    <s v="1"/>
    <s v="1"/>
    <s v="1"/>
    <s v="1"/>
    <s v="0"/>
    <s v="0"/>
    <s v="0"/>
    <s v="2"/>
    <s v="YES"/>
    <s v="2023-10-19T15:19:41+05:30"/>
    <s v="-1"/>
    <s v="1697708981"/>
    <s v="-1"/>
    <s v="-1"/>
    <s v="-1"/>
    <s v="Screener Section 1"/>
    <s v="Screener Section 2"/>
    <s v="0"/>
    <s v="0"/>
    <s v="Main Section 3"/>
    <s v="0"/>
    <s v="Main Section 5"/>
    <s v="2023-10-19T15:19:41+05:30"/>
    <s v="2023-10-19T15:19:41+05:30"/>
    <s v="-1"/>
    <s v="287"/>
    <s v="-1"/>
    <s v="NaN"/>
    <s v="NaN"/>
    <s v="-1"/>
    <s v="-1"/>
    <s v="-1"/>
    <s v="799"/>
    <s v="-1"/>
    <s v="2023-10-22"/>
    <s v="-1"/>
    <s v="-1"/>
    <s v="SAFFOLA MASALA OATS - VEGGIE TWIST TEST (LK2)"/>
    <s v="2023-10-29"/>
    <s v="16:01:4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590"/>
    <n v="-1"/>
    <d v="2023-10-18T10:40:40"/>
    <s v="2234891023"/>
    <s v="Android_Subject"/>
    <m/>
    <s v="5.03:58:18"/>
    <d v="2023-10-19T15:21:13"/>
    <m/>
    <d v="2023-10-20T18:08:36"/>
    <m/>
    <m/>
    <b v="1"/>
    <n v="306"/>
    <b v="0"/>
    <m/>
    <s v="19.17149876"/>
    <s v="72.96279518"/>
    <s v="Approved"/>
    <n v="5.5"/>
    <m/>
    <m/>
    <m/>
    <d v="2023-10-18T10:40:40"/>
    <d v="2023-10-18T10:59:48"/>
    <s v="Rupali Kaskar"/>
    <n v="-1"/>
    <s v="-1"/>
    <s v="-1"/>
    <s v="LIVE"/>
    <s v="For QC"/>
    <s v=""/>
    <s v="211111111"/>
    <s v="vaishali pawar "/>
    <s v="-1"/>
    <s v="-1"/>
    <s v="1018"/>
    <s v="1040"/>
    <s v=""/>
    <s v="211111111-1018-104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0:41:07+05:30"/>
    <s v="-1"/>
    <s v="2023-10-18T10:41:07+05:30"/>
    <s v="SPEAK TO WOMEN WHO ARE 25 - 45 YEARS OF AGE"/>
    <s v="-1"/>
    <s v="-1"/>
    <s v="-1"/>
    <s v="-1"/>
    <s v="-1"/>
    <s v="-1"/>
    <s v="-1"/>
    <s v="2023-10-18"/>
    <s v="10:41:09"/>
    <s v="-1"/>
    <s v="8"/>
    <s v="2023-10-18T10:41:09+05:30"/>
    <s v="-1"/>
    <s v="8"/>
    <s v="-1"/>
    <s v="Arati hadkar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8T10:46:06+05:30"/>
    <s v="-1"/>
    <s v="299"/>
    <s v="2023-10-18T10:46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0:48:36+05:30"/>
    <s v="-1"/>
    <s v="15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0:48:42+05:30"/>
    <s v="2023-10-18T10:48:42+05:30"/>
    <s v="-1"/>
    <s v="455"/>
    <s v="-1"/>
    <s v="2023-10-18T10:48:42+05:30"/>
    <s v="2023-10-18T10:48:42+05:30"/>
    <s v="2023-10-18T10:48:42+05:30"/>
    <s v="-1"/>
    <s v="1697606322"/>
    <s v="2023-10-18T10:48:42+05:30"/>
    <s v="WILLING TO PARTICIPATE"/>
    <s v="-1"/>
    <s v=""/>
    <s v="-1"/>
    <s v="SAFFOLA MASALA OATS - VEGGIE TWIST TEST (LK2)"/>
    <s v="301/3rd/A/sri magal / ss/ 5"/>
    <s v="90 feet road gavanpada"/>
    <s v="Mulund East "/>
    <s v="400081"/>
    <s v="301/3rd/A/sri magal / ss/ 5"/>
    <s v="90 feet road gavanpada"/>
    <s v="Mulund East"/>
    <s v="400081"/>
    <s v="8424888228"/>
    <s v="-1"/>
    <s v="8424888228"/>
    <s v="-1"/>
    <s v="SSC/ HSC"/>
    <s v="-1"/>
    <s v="HOUSEWIFE"/>
    <s v=""/>
    <s v="7"/>
    <s v="0"/>
    <s v="0"/>
    <s v="1"/>
    <s v="0"/>
    <s v="0"/>
    <s v="1"/>
    <s v="2"/>
    <s v="1"/>
    <s v="2"/>
    <s v="-1"/>
    <s v="-1"/>
    <s v="YES"/>
    <s v="2023-10-18T10:59:47+05:30"/>
    <s v="-1"/>
    <s v="1697606987"/>
    <s v="-1"/>
    <s v="-1"/>
    <s v="-1"/>
    <s v="Screener Section 1"/>
    <s v="Screener Section 2"/>
    <s v="0"/>
    <s v="0"/>
    <s v="Main Section 3"/>
    <s v="0"/>
    <s v="Main Section 5"/>
    <s v="2023-10-18T10:59:47+05:30"/>
    <s v="2023-10-18T10:59:47+05:30"/>
    <s v="-1"/>
    <s v="665"/>
    <s v="-1"/>
    <s v="72.96279518"/>
    <s v="19.17149876"/>
    <s v="72d 57' 46.063&quot; , 19d 10' 17.396&quot;_x000a_null"/>
    <s v="-1"/>
    <s v="-1"/>
    <s v="1120"/>
    <s v="-1"/>
    <s v="2023-10-22"/>
    <s v="-1"/>
    <s v="-1"/>
    <s v="SAFFOLA MASALA OATS - VEGGIE TWIST TEST (LK2)"/>
    <s v="2023-10-29"/>
    <s v="12:20:5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d"/>
    <s v="Accept"/>
    <s v="cnam"/>
    <s v="Accept"/>
    <s v="cs"/>
    <s v="Accept"/>
    <s v="ca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591"/>
    <n v="-1"/>
    <d v="2023-10-18T12:15:47"/>
    <s v="2234891023"/>
    <s v="Android_Subject"/>
    <m/>
    <s v="5.02:24:46"/>
    <d v="2023-10-19T15:21:13"/>
    <m/>
    <d v="2023-10-20T18:08:36"/>
    <m/>
    <m/>
    <b v="1"/>
    <n v="306"/>
    <b v="0"/>
    <m/>
    <m/>
    <m/>
    <s v="Approved"/>
    <n v="5.5"/>
    <m/>
    <m/>
    <m/>
    <d v="2023-10-18T12:15:47"/>
    <d v="2023-10-18T12:33:25"/>
    <s v="Rupali Kaskar"/>
    <n v="-1"/>
    <s v="-1"/>
    <s v="-1"/>
    <s v="LIVE"/>
    <s v="For QC"/>
    <s v=""/>
    <s v="211111111"/>
    <s v="vaishali pawar "/>
    <s v="-1"/>
    <s v="-1"/>
    <s v="1018"/>
    <s v="1215"/>
    <s v=""/>
    <s v="211111111-1018-121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2:16:04+05:30"/>
    <s v="-1"/>
    <s v="2023-10-18T12:16:04+05:30"/>
    <s v="SPEAK TO WOMEN WHO ARE 25 - 45 YEARS OF AGE"/>
    <s v="-1"/>
    <s v="-1"/>
    <s v="-1"/>
    <s v="-1"/>
    <s v="-1"/>
    <s v="-1"/>
    <s v="-1"/>
    <s v="2023-10-18"/>
    <s v="12:16:10"/>
    <s v="-1"/>
    <s v="8"/>
    <s v="2023-10-18T12:16:11+05:30"/>
    <s v="-1"/>
    <s v="8"/>
    <s v="-1"/>
    <s v="Jyoti borade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2:21:10+05:30"/>
    <s v="-1"/>
    <s v="306"/>
    <s v="2023-10-18T12:21:10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2:23:35+05:30"/>
    <s v="-1"/>
    <s v="14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23:40+05:30"/>
    <s v="2023-10-18T12:23:40+05:30"/>
    <s v="-1"/>
    <s v="456"/>
    <s v="-1"/>
    <s v="2023-10-18T12:23:40+05:30"/>
    <s v="2023-10-18T12:23:40+05:30"/>
    <s v="2023-10-18T12:23:40+05:30"/>
    <s v="-1"/>
    <s v="1697612020"/>
    <s v="2023-10-18T12:23:40+05:30"/>
    <s v="WILLING TO PARTICIPATE"/>
    <s v="-1"/>
    <s v=""/>
    <s v="-1"/>
    <s v="SAFFOLA MASALA OATS - CLASSIC MASALA TEST (NP9)"/>
    <s v="404/4th/sant ramdas society "/>
    <s v=" 90  feet road gavanpada "/>
    <s v="Mulund East "/>
    <s v="400081"/>
    <s v="404/4th/sant ramdas society"/>
    <s v="90  feet road gavanpada"/>
    <s v="Mulund East"/>
    <s v="400081"/>
    <s v="9702118659"/>
    <s v="-1"/>
    <s v="9702118659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18T12:33:24+05:30"/>
    <s v="-1"/>
    <s v="1697612604"/>
    <s v="-1"/>
    <s v="-1"/>
    <s v="-1"/>
    <s v="Screener Section 1"/>
    <s v="Screener Section 2"/>
    <s v="0"/>
    <s v="0"/>
    <s v="Main Section 3"/>
    <s v="0"/>
    <s v="Main Section 5"/>
    <s v="2023-10-18T12:33:24+05:30"/>
    <s v="2023-10-18T12:33:24+05:30"/>
    <s v="-1"/>
    <s v="581"/>
    <s v="-1"/>
    <s v="NaN"/>
    <s v="NaN"/>
    <s v="-1"/>
    <s v="-1"/>
    <s v="-1"/>
    <s v="1037"/>
    <s v="-1"/>
    <s v="2023-10-22"/>
    <s v="-1"/>
    <s v="-1"/>
    <s v="SAFFOLA MASALA OATS - CLASSIC MASALA TEST (NP9)"/>
    <s v="2023-10-29"/>
    <s v="12:21:4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UPERVISORY LEVE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ec"/>
    <s v="Accept"/>
    <s v="cate"/>
    <s v="Accept"/>
    <s v="cfreq"/>
    <s v="Accept"/>
    <s v="cdq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1869"/>
    <n v="-1"/>
    <d v="2023-10-19T15:30:29"/>
    <s v="2234891023"/>
    <s v="Android_Subject"/>
    <m/>
    <s v="3.00:33:16"/>
    <d v="2023-10-19T15:50:35"/>
    <m/>
    <d v="2023-10-21T17:18:25"/>
    <m/>
    <m/>
    <b v="1"/>
    <n v="306"/>
    <b v="0"/>
    <m/>
    <m/>
    <m/>
    <s v="Approved"/>
    <n v="5.5"/>
    <m/>
    <m/>
    <m/>
    <d v="2023-10-19T15:30:29"/>
    <d v="2023-10-19T15:50:34"/>
    <s v="Rupali Kaskar"/>
    <n v="-1"/>
    <s v="-1"/>
    <s v="-1"/>
    <s v="LIVE"/>
    <s v="For Placement"/>
    <s v=""/>
    <s v="211111115"/>
    <s v="varsha goradia"/>
    <s v="-1"/>
    <s v="-1"/>
    <s v="1019"/>
    <s v="1530"/>
    <s v=""/>
    <s v="211111115-1019-153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5:30:45+05:30"/>
    <s v="-1"/>
    <s v="2023-10-19T15:31:03+05:30"/>
    <s v="SPEAK TO WOMEN WHO ARE 25 - 45 YEARS OF AGE"/>
    <s v="-1"/>
    <s v="-1"/>
    <s v="-1"/>
    <s v="-1"/>
    <s v="-1"/>
    <s v="-1"/>
    <s v="-1"/>
    <s v="2023-10-19"/>
    <s v="15:31:09"/>
    <s v="-1"/>
    <s v="8"/>
    <s v="2023-10-19T15:31:10+05:30"/>
    <s v="-1"/>
    <s v="9"/>
    <s v="-1"/>
    <s v="urmila lad"/>
    <x v="3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9T15:35:47+05:30"/>
    <s v="-1"/>
    <s v="284"/>
    <s v="2023-10-19T15:35:4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5:39:21+05:30"/>
    <s v="-1"/>
    <s v="21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5:39:31+05:30"/>
    <s v="2023-10-19T15:39:31+05:30"/>
    <s v="-1"/>
    <s v="526"/>
    <s v="-1"/>
    <s v="2023-10-19T15:39:31+05:30"/>
    <s v="2023-10-19T15:39:31+05:30"/>
    <s v="2023-10-19T15:39:31+05:30"/>
    <s v="-1"/>
    <s v="1697710171"/>
    <s v="2023-10-19T15:39:31+05:30"/>
    <s v="WILLING TO PARTICIPATE"/>
    <s v="-1"/>
    <s v=""/>
    <s v="-1"/>
    <s v="SAFFOLA MASALA OATS - CLASSIC MASALA CURRENT (AF3)"/>
    <s v="shiv krupa society c wing room no 301 3rd floor"/>
    <s v="sahar road "/>
    <s v="vile parle east"/>
    <s v="400057"/>
    <s v="shiv krupa society c wing room no 301 3rd floor"/>
    <s v="sahar road"/>
    <s v="vile parle east"/>
    <s v="400057"/>
    <s v="9967057993"/>
    <s v="-1"/>
    <s v="9967057993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9T15:44:23+05:30"/>
    <s v="-1"/>
    <s v="1697710463"/>
    <s v="-1"/>
    <s v="-1"/>
    <s v="-1"/>
    <s v="Screener Section 1"/>
    <s v="Screener Section 2"/>
    <s v="0"/>
    <s v="0"/>
    <s v="Main Section 3"/>
    <s v="0"/>
    <s v="Main Section 5"/>
    <s v="2023-10-19T15:44:23+05:30"/>
    <s v="2023-10-19T15:44:23+05:30"/>
    <s v="-1"/>
    <s v="292"/>
    <s v="-1"/>
    <s v="NaN"/>
    <s v="NaN"/>
    <s v="-1"/>
    <s v="-1"/>
    <s v="-1"/>
    <s v="818"/>
    <s v="-1"/>
    <s v="2023-10-22"/>
    <s v="-1"/>
    <s v="-1"/>
    <s v="SAFFOLA MASALA OATS - CLASSIC MASALA CURRENT (AF3)"/>
    <s v="2023-10-29"/>
    <s v="16:03:4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2835"/>
    <n v="-1"/>
    <d v="2023-10-19T15:53:14"/>
    <s v="2234891023"/>
    <s v="Android_Subject"/>
    <m/>
    <s v="4.00:47:48"/>
    <d v="2023-10-19T16:15:52"/>
    <m/>
    <d v="2023-10-20T18:08:36"/>
    <m/>
    <m/>
    <b v="1"/>
    <n v="306"/>
    <b v="0"/>
    <m/>
    <s v="19.111505"/>
    <s v="72.846905"/>
    <s v="Approved"/>
    <n v="5.5"/>
    <m/>
    <m/>
    <m/>
    <d v="2023-10-19T15:53:14"/>
    <d v="2023-10-19T16:15:51"/>
    <s v="Rupali Kaskar"/>
    <n v="-1"/>
    <s v="-1"/>
    <s v="-1"/>
    <s v="LIVE"/>
    <s v="For Placement"/>
    <s v=""/>
    <s v="211111115"/>
    <s v="varsha goradia"/>
    <s v="-1"/>
    <s v="-1"/>
    <s v="1019"/>
    <s v="1553"/>
    <s v=""/>
    <s v="211111115-1019-1553"/>
    <s v="1"/>
    <s v="1"/>
    <s v="0"/>
    <s v="-1"/>
    <s v="-1"/>
    <s v="72.84742333333334"/>
    <s v="19.11126833333333"/>
    <s v="72d 50' 50.724&quot; , 19d 6' 40.566&quot;_x000a_null"/>
    <s v="96"/>
    <s v="-1"/>
    <s v="-1"/>
    <s v="0"/>
    <s v="100%"/>
    <s v="-1"/>
    <s v="CNST3"/>
    <s v="CS10"/>
    <s v="-1"/>
    <s v="-1"/>
    <s v="-1"/>
    <s v="-1"/>
    <s v="-1"/>
    <s v="2023-10-19T15:53:34+05:30"/>
    <s v="-1"/>
    <s v="2023-10-19T15:53:34+05:30"/>
    <s v="SPEAK TO WOMEN WHO ARE 25 - 45 YEARS OF AGE"/>
    <s v="-1"/>
    <s v="-1"/>
    <s v="-1"/>
    <s v="-1"/>
    <s v="-1"/>
    <s v="-1"/>
    <s v="-1"/>
    <s v="2023-10-19"/>
    <s v="15:53:38"/>
    <s v="-1"/>
    <s v="8"/>
    <s v="2023-10-19T15:53:39+05:30"/>
    <s v="-1"/>
    <s v="9"/>
    <s v="-1"/>
    <s v="panna purohit"/>
    <x v="3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5:59:21+05:30"/>
    <s v="-1"/>
    <s v="347"/>
    <s v="2023-10-19T15:59:2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0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03:13+05:30"/>
    <s v="-1"/>
    <s v="23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6:03:25+05:30"/>
    <s v="2023-10-19T16:03:25+05:30"/>
    <s v="-1"/>
    <s v="591"/>
    <s v="-1"/>
    <s v="2023-10-19T16:03:25+05:30"/>
    <s v="2023-10-19T16:03:25+05:30"/>
    <s v="2023-10-19T16:03:25+05:30"/>
    <s v="-1"/>
    <s v="1697711605"/>
    <s v="2023-10-19T16:03:25+05:30"/>
    <s v="WILLING TO PARTICIPATE"/>
    <s v="-1"/>
    <s v=""/>
    <s v="-1"/>
    <s v="SAFFOLA MASALA OATS - CLASSIC MASALA CURRENT (AF3)"/>
    <s v="shiv krupa bldg c wing room no 502 5th floor"/>
    <s v="sahar road"/>
    <s v="Vike parle  east"/>
    <s v="400057"/>
    <s v="shiv krupa bldg c wing room no 502 5th floor"/>
    <s v="sahar road"/>
    <s v="Vike parle  east"/>
    <s v="400057"/>
    <s v="9167540622"/>
    <s v="-1"/>
    <s v="9167540622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9T16:07:21+05:30"/>
    <s v="-1"/>
    <s v="1697711841"/>
    <s v="-1"/>
    <s v="-1"/>
    <s v="-1"/>
    <s v="Screener Section 1"/>
    <s v="Screener Section 2"/>
    <s v="0"/>
    <s v="0"/>
    <s v="Main Section 3"/>
    <s v="0"/>
    <s v="Main Section 5"/>
    <s v="2023-10-19T16:07:21+05:30"/>
    <s v="2023-10-19T16:07:21+05:30"/>
    <s v="-1"/>
    <s v="236"/>
    <s v="-1"/>
    <s v="72.846905"/>
    <s v="19.111505"/>
    <s v="72d 50' 48.858&quot; , 19d 6' 41.418&quot;_x000a_null"/>
    <s v="-1"/>
    <s v="-1"/>
    <s v="827"/>
    <s v="-1"/>
    <s v="2023-10-23"/>
    <s v="-1"/>
    <s v="-1"/>
    <s v="SAFFOLA MASALA OATS - CLASSIC MASALA CURRENT (AF3)"/>
    <s v="2023-10-30"/>
    <s v="16:40:0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3699"/>
    <n v="-1"/>
    <d v="2023-10-19T16:16:20"/>
    <s v="2234891023"/>
    <s v="Android_Subject"/>
    <m/>
    <s v="4.00:25:53"/>
    <d v="2023-10-19T16:39:21"/>
    <m/>
    <d v="2023-10-20T18:08:36"/>
    <m/>
    <m/>
    <b v="1"/>
    <n v="306"/>
    <b v="0"/>
    <m/>
    <s v="19.111626667"/>
    <s v="72.84769"/>
    <s v="Approved"/>
    <n v="5.5"/>
    <m/>
    <m/>
    <m/>
    <d v="2023-10-19T16:16:20"/>
    <d v="2023-10-19T16:39:20"/>
    <s v="Rupali Kaskar"/>
    <n v="-1"/>
    <s v="-1"/>
    <s v="-1"/>
    <s v="LIVE"/>
    <s v="For Placement"/>
    <s v=""/>
    <s v="211111115"/>
    <s v="varsha goradia"/>
    <s v="-1"/>
    <s v="-1"/>
    <s v="1019"/>
    <s v="1616"/>
    <s v=""/>
    <s v="211111115-1019-1616"/>
    <s v="1"/>
    <s v="1"/>
    <s v="0"/>
    <s v="-1"/>
    <s v="-1"/>
    <s v="72.84764166666668"/>
    <s v="19.111614999999997"/>
    <s v="72d 50' 51.51&quot; , 19d 6' 41.814&quot;_x000a_null"/>
    <s v="96"/>
    <s v="-1"/>
    <s v="-1"/>
    <s v="0"/>
    <s v="100%"/>
    <s v="-1"/>
    <s v="CNST3"/>
    <s v="CS10"/>
    <s v="-1"/>
    <s v="-1"/>
    <s v="-1"/>
    <s v="-1"/>
    <s v="-1"/>
    <s v="2023-10-19T16:16:36+05:30"/>
    <s v="-1"/>
    <s v="2023-10-19T16:16:36+05:30"/>
    <s v="SPEAK TO WOMEN WHO ARE 25 - 45 YEARS OF AGE"/>
    <s v="-1"/>
    <s v="-1"/>
    <s v="-1"/>
    <s v="-1"/>
    <s v="-1"/>
    <s v="-1"/>
    <s v="-1"/>
    <s v="2023-10-19"/>
    <s v="16:16:40"/>
    <s v="-1"/>
    <s v="8"/>
    <s v="2023-10-19T16:16:41+05:30"/>
    <s v="-1"/>
    <s v="9"/>
    <s v="-1"/>
    <s v="neeta panchal"/>
    <x v="3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9T16:20:59+05:30"/>
    <s v="-1"/>
    <s v="263"/>
    <s v="2023-10-19T16:20:5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25:26+05:30"/>
    <s v="-1"/>
    <s v="26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25:34+05:30"/>
    <s v="2023-10-19T16:25:34+05:30"/>
    <s v="-1"/>
    <s v="538"/>
    <s v="-1"/>
    <s v="2023-10-19T16:25:34+05:30"/>
    <s v="2023-10-19T16:25:34+05:30"/>
    <s v="2023-10-19T16:25:34+05:30"/>
    <s v="-1"/>
    <s v="1697712934"/>
    <s v="2023-10-19T16:25:34+05:30"/>
    <s v="WILLING TO PARTICIPATE"/>
    <s v="-1"/>
    <s v=""/>
    <s v="-1"/>
    <s v="SAFFOLA MASALA OATS - VEGGIE TWIST CURRENT (BJ6)"/>
    <s v="matadin chawl no 6 rooom no 4"/>
    <s v="sahar road "/>
    <s v="vile parle east"/>
    <s v="400069"/>
    <s v="matadin chawl no 6 rooom no 4"/>
    <s v="sahar road"/>
    <s v="vile parle east"/>
    <s v="400069"/>
    <s v="9819190995"/>
    <s v="-1"/>
    <s v="9819190995"/>
    <s v="-1"/>
    <s v="SSC/ HSC"/>
    <s v="-1"/>
    <s v="HOUSEWIFE"/>
    <s v=""/>
    <s v="4"/>
    <s v="0"/>
    <s v="0"/>
    <s v="0"/>
    <s v="2"/>
    <s v="0"/>
    <s v="1"/>
    <s v="1"/>
    <s v="0"/>
    <s v="0"/>
    <s v="-1"/>
    <s v="-1"/>
    <s v="YES"/>
    <s v="2023-10-19T16:29:22+05:30"/>
    <s v="-1"/>
    <s v="1697713162"/>
    <s v="-1"/>
    <s v="-1"/>
    <s v="-1"/>
    <s v="Screener Section 1"/>
    <s v="Screener Section 2"/>
    <s v="0"/>
    <s v="0"/>
    <s v="Main Section 3"/>
    <s v="0"/>
    <s v="Main Section 5"/>
    <s v="2023-10-19T16:29:22+05:30"/>
    <s v="2023-10-19T16:29:22+05:30"/>
    <s v="-1"/>
    <s v="228"/>
    <s v="-1"/>
    <s v="72.84769"/>
    <s v="19.111626666666666"/>
    <s v="72d 50' 51.684&quot; , 19d 6' 41.856&quot;_x000a_null"/>
    <s v="-1"/>
    <s v="-1"/>
    <s v="766"/>
    <s v="-1"/>
    <s v="2023-10-23"/>
    <s v="-1"/>
    <s v="-1"/>
    <s v="SAFFOLA MASALA OATS - VEGGIE TWIST CURRENT (BJ6)"/>
    <s v="2023-10-30"/>
    <s v="16:42:1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4388"/>
    <n v="-1"/>
    <d v="2023-10-19T16:42:30"/>
    <s v="2234891034"/>
    <s v="Android_Subject"/>
    <m/>
    <d v="1899-12-30T04:40:29"/>
    <d v="2023-10-19T16:56:01"/>
    <m/>
    <d v="2023-10-19T17:21:49"/>
    <m/>
    <m/>
    <b v="1"/>
    <n v="306"/>
    <b v="0"/>
    <m/>
    <s v="26.89594"/>
    <s v="80.924811667"/>
    <s v="Approved"/>
    <n v="5.5"/>
    <m/>
    <m/>
    <m/>
    <d v="2023-10-19T16:42:30"/>
    <d v="2023-10-19T16:56:00"/>
    <s v="Anshu Srivastava"/>
    <n v="-1"/>
    <s v="-1"/>
    <s v="-1"/>
    <s v="LIVE"/>
    <s v="For Placement"/>
    <s v=""/>
    <s v="311111113"/>
    <s v="Shalini Shrivastav"/>
    <s v="-1"/>
    <s v="-1"/>
    <s v="1019"/>
    <s v="1642"/>
    <s v=""/>
    <s v="311111113-1019-1642"/>
    <s v="1"/>
    <s v="1"/>
    <s v="0"/>
    <s v="-1"/>
    <s v="-1"/>
    <s v="80.92485833333333"/>
    <s v="26.895941666666666"/>
    <s v="80d 55' 29.49&quot; , 26d 53' 45.39&quot;_x000a_null"/>
    <s v="96"/>
    <s v="-1"/>
    <s v="-1"/>
    <s v="0"/>
    <s v="100%"/>
    <s v="-1"/>
    <s v="CNST3"/>
    <s v="CS10"/>
    <s v="-1"/>
    <s v="-1"/>
    <s v="-1"/>
    <s v="-1"/>
    <s v="-1"/>
    <s v="2023-10-19T16:42:46+05:30"/>
    <s v="-1"/>
    <s v="2023-10-19T16:42:46+05:30"/>
    <s v="SPEAK TO WOMEN WHO ARE 25 - 45 YEARS OF AGE"/>
    <s v="-1"/>
    <s v="-1"/>
    <s v="-1"/>
    <s v="-1"/>
    <s v="-1"/>
    <s v="-1"/>
    <s v="-1"/>
    <s v="2023-10-19"/>
    <s v="16:42:54"/>
    <s v="-1"/>
    <s v="8"/>
    <s v="2023-10-19T16:42:55+05:30"/>
    <s v="-1"/>
    <s v="9"/>
    <s v="-1"/>
    <s v="Priyanka sonker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6:47:02+05:30"/>
    <s v="-1"/>
    <s v="256"/>
    <s v="2023-10-19T16:47:0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6:51:55+05:30"/>
    <s v="-1"/>
    <s v="29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6:52:17+05:30"/>
    <s v="2023-10-19T16:52:17+05:30"/>
    <s v="-1"/>
    <s v="570"/>
    <s v="-1"/>
    <s v="2023-10-19T16:52:17+05:30"/>
    <s v="2023-10-19T16:52:17+05:30"/>
    <s v="2023-10-19T16:52:17+05:30"/>
    <s v="-1"/>
    <s v="1697714537"/>
    <s v="2023-10-19T16:52:17+05:30"/>
    <s v="WILLING TO PARTICIPATE"/>
    <s v="-1"/>
    <s v=""/>
    <s v="-1"/>
    <s v="SAFFOLA MASALA OATS - VEGGIE TWIST TEST (LK2)"/>
    <s v="Faijullaganj"/>
    <s v="Near by sitaram mandir"/>
    <s v="Faijullaganj"/>
    <s v="226020"/>
    <s v="Faijullaganj"/>
    <s v="Near by sitaram mandir"/>
    <s v="Faijullaganj"/>
    <s v="226020"/>
    <s v="8127271563"/>
    <s v="-1"/>
    <s v="8127271563"/>
    <s v="-1"/>
    <s v="SSC/ HSC"/>
    <s v="-1"/>
    <s v="HOUSEWIFE"/>
    <s v=""/>
    <s v="3"/>
    <s v="1"/>
    <s v="0"/>
    <s v="0"/>
    <s v="0"/>
    <s v="0"/>
    <s v="1"/>
    <s v="1"/>
    <s v="0"/>
    <s v="0"/>
    <s v="0"/>
    <s v="1"/>
    <s v="YES"/>
    <s v="2023-10-19T16:55:59+05:30"/>
    <s v="-1"/>
    <s v="1697714759"/>
    <s v="-1"/>
    <s v="-1"/>
    <s v="-1"/>
    <s v="Screener Section 1"/>
    <s v="Screener Section 2"/>
    <s v="0"/>
    <s v="0"/>
    <s v="Main Section 3"/>
    <s v="0"/>
    <s v="Main Section 5"/>
    <s v="2023-10-19T16:55:59+05:30"/>
    <s v="2023-10-19T16:55:59+05:30"/>
    <s v="-1"/>
    <s v="222"/>
    <s v="-1"/>
    <s v="80.92481166666667"/>
    <s v="26.895940000000003"/>
    <s v="80d 55' 29.322&quot; , 26d 53' 45.384&quot;_x000a_null"/>
    <s v="-1"/>
    <s v="-1"/>
    <s v="792"/>
    <s v="-1"/>
    <s v="2023-10-19"/>
    <s v="-1"/>
    <s v="-1"/>
    <s v="SAFFOLA MASALA OATS - VEGGIE TWIST TEST (LK2)"/>
    <s v="2023-10-26"/>
    <s v="15:22:5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6279"/>
    <n v="-1"/>
    <d v="2023-10-18T14:14:35"/>
    <s v="2234891023"/>
    <s v="Android_Subject"/>
    <m/>
    <s v="5.00:29:07"/>
    <d v="2023-10-19T17:45:31"/>
    <m/>
    <d v="2023-10-20T18:08:36"/>
    <m/>
    <m/>
    <b v="1"/>
    <n v="306"/>
    <b v="0"/>
    <m/>
    <m/>
    <m/>
    <s v="Approved"/>
    <n v="5.5"/>
    <m/>
    <m/>
    <m/>
    <d v="2023-10-18T14:14:35"/>
    <d v="2023-10-18T14:28:51"/>
    <s v="Rupali Kaskar"/>
    <n v="-1"/>
    <s v="-1"/>
    <s v="-1"/>
    <s v="LIVE"/>
    <s v="For QC"/>
    <s v=""/>
    <s v="211111111"/>
    <s v="vaishali pawar "/>
    <s v="-1"/>
    <s v="-1"/>
    <s v="1018"/>
    <s v="1414"/>
    <s v=""/>
    <s v="211111111-1018-141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4:15:41+05:30"/>
    <s v="-1"/>
    <s v="2023-10-18T14:15:41+05:30"/>
    <s v="SPEAK TO WOMEN WHO ARE 25 - 45 YEARS OF AGE"/>
    <s v="-1"/>
    <s v="-1"/>
    <s v="-1"/>
    <s v="-1"/>
    <s v="-1"/>
    <s v="-1"/>
    <s v="-1"/>
    <s v="2023-10-18"/>
    <s v="14:15:44"/>
    <s v="-1"/>
    <s v="8"/>
    <s v="2023-10-18T14:15:45+05:30"/>
    <s v="-1"/>
    <s v="8"/>
    <s v="-1"/>
    <s v="Vijaya ragwani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4:18:21+05:30"/>
    <s v="-1"/>
    <s v="160"/>
    <s v="2023-10-18T14:18:21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Top Ramen Cup Noodles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21:24+05:30"/>
    <s v="-1"/>
    <s v="18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4:21:29+05:30"/>
    <s v="2023-10-18T14:21:29+05:30"/>
    <s v="-1"/>
    <s v="347"/>
    <s v="-1"/>
    <s v="2023-10-18T14:21:29+05:30"/>
    <s v="2023-10-18T14:21:29+05:30"/>
    <s v="2023-10-18T14:21:29+05:30"/>
    <s v="-1"/>
    <s v="1697619089"/>
    <s v="2023-10-18T14:21:29+05:30"/>
    <s v="WILLING TO PARTICIPATE"/>
    <s v="-1"/>
    <s v=""/>
    <s v="-1"/>
    <s v="SAFFOLA MASALA OATS - CLASSIC MASALA CURRENT (AF3)"/>
    <s v="3/g/A1/akta society "/>
    <s v="90 feet road gavanpada "/>
    <s v="Mulund East "/>
    <s v="400081"/>
    <s v="3/g/A1/akta society"/>
    <s v="90 feet road gavanpada"/>
    <s v="Mulund East"/>
    <s v="400081"/>
    <s v="9821021088"/>
    <s v="-1"/>
    <s v="9821021088"/>
    <s v="-1"/>
    <s v="GRADUATE/ POST GRADUATE: GENERAL"/>
    <s v="-1"/>
    <s v="HOUSEWIFE"/>
    <s v=""/>
    <s v="4"/>
    <s v="0"/>
    <s v="2"/>
    <s v="0"/>
    <s v="0"/>
    <s v="1"/>
    <s v="1"/>
    <s v="0"/>
    <s v="0"/>
    <s v="0"/>
    <s v="-1"/>
    <s v="-1"/>
    <s v="NO"/>
    <s v="2023-10-18T14:28:50+05:30"/>
    <s v="-1"/>
    <s v="1697619530"/>
    <s v="-1"/>
    <s v="-1"/>
    <s v="-1"/>
    <s v="Screener Section 1"/>
    <s v="Screener Section 2"/>
    <s v="0"/>
    <s v="0"/>
    <s v="Main Section 3"/>
    <s v="0"/>
    <s v="Main Section 5"/>
    <s v="2023-10-18T14:24:46+05:30"/>
    <s v="2023-10-18T14:28:50+05:30"/>
    <s v="-1"/>
    <s v="198"/>
    <s v="-1"/>
    <s v="NaN"/>
    <s v="NaN"/>
    <s v="-1"/>
    <s v="-1"/>
    <s v="-1"/>
    <s v="545"/>
    <s v="-1"/>
    <s v="2023-10-22"/>
    <s v="-1"/>
    <s v="-1"/>
    <s v="SAFFOLA MASALA OATS - CLASSIC MASALA CURRENT (AF3)"/>
    <s v="2023-10-29"/>
    <s v="19:25:2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3"/>
    <s v="Accept"/>
    <s v="cdq4"/>
    <s v="Accept"/>
    <s v="csec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6280"/>
    <n v="-1"/>
    <d v="2023-10-18T18:00:02"/>
    <s v="2234891023"/>
    <s v="Android_Subject"/>
    <m/>
    <s v="4.20:45:28"/>
    <d v="2023-10-19T17:45:31"/>
    <m/>
    <d v="2023-10-20T18:08:36"/>
    <m/>
    <m/>
    <b v="1"/>
    <n v="306"/>
    <b v="0"/>
    <m/>
    <s v="19.17162876"/>
    <s v="72.96283472"/>
    <s v="Approved"/>
    <n v="5.5"/>
    <m/>
    <m/>
    <m/>
    <d v="2023-10-18T18:00:02"/>
    <d v="2023-10-18T18:25:49"/>
    <s v="Rupali Kaskar"/>
    <n v="-1"/>
    <s v="-1"/>
    <s v="-1"/>
    <s v="LIVE"/>
    <s v="For QC"/>
    <s v=""/>
    <s v="211111111"/>
    <s v="vaishali pawar "/>
    <s v="-1"/>
    <s v="-1"/>
    <s v="1018"/>
    <s v="1800"/>
    <s v=""/>
    <s v="211111111-1018-18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8T18:00:52+05:30"/>
    <s v="-1"/>
    <s v="2023-10-18T18:00:52+05:30"/>
    <s v="SPEAK TO WOMEN WHO ARE 25 - 45 YEARS OF AGE"/>
    <s v="-1"/>
    <s v="-1"/>
    <s v="-1"/>
    <s v="-1"/>
    <s v="-1"/>
    <s v="-1"/>
    <s v="-1"/>
    <s v="2023-10-18"/>
    <s v="18:00:57"/>
    <s v="-1"/>
    <s v="8"/>
    <s v="2023-10-18T18:00:58+05:30"/>
    <s v="-1"/>
    <s v="8"/>
    <s v="-1"/>
    <s v="kajal raghwani"/>
    <x v="3"/>
    <x v="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8:06:05+05:30"/>
    <s v="-1"/>
    <s v="313"/>
    <s v="2023-10-18T18:06:0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Yoga Bar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Sunfeast Yippee Noodles"/>
    <s v="Top Ramen Noodles"/>
    <s v="0"/>
    <s v="0"/>
    <s v="0"/>
    <s v="0"/>
    <s v="0"/>
    <s v="0"/>
    <s v="Maggi Masala Noodles"/>
    <s v="2023-10-18T18:10:06+05:30"/>
    <s v="-1"/>
    <s v="24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8:10:14+05:30"/>
    <s v="2023-10-18T18:10:14+05:30"/>
    <s v="-1"/>
    <s v="562"/>
    <s v="-1"/>
    <s v="2023-10-18T18:10:14+05:30"/>
    <s v="2023-10-18T18:10:14+05:30"/>
    <s v="2023-10-18T18:10:14+05:30"/>
    <s v="-1"/>
    <s v="1697632814"/>
    <s v="2023-10-18T18:10:14+05:30"/>
    <s v="WILLING TO PARTICIPATE"/>
    <s v="-1"/>
    <s v=""/>
    <s v="-1"/>
    <s v="SAFFOLA MASALA OATS - VEGGIE TWIST TEST (LK2)"/>
    <s v="3D/304/3rd/p.m.j.p.colony"/>
    <s v="90 feet road near holy angels school "/>
    <s v="mulund east "/>
    <s v="400081"/>
    <s v="3D/304/3rd/p.m.j.p.colony"/>
    <s v="90 feet road near holy angels school"/>
    <s v="mulund east"/>
    <s v="400081"/>
    <s v="8104133287"/>
    <s v="-1"/>
    <s v="8104133287"/>
    <s v="-1"/>
    <s v="SSC/ HSC"/>
    <s v="-1"/>
    <s v="HOUSEWIFE"/>
    <s v=""/>
    <s v="3"/>
    <s v="1"/>
    <s v="0"/>
    <s v="0"/>
    <s v="0"/>
    <s v="0"/>
    <s v="1"/>
    <s v="1"/>
    <s v="0"/>
    <s v="0"/>
    <s v="1"/>
    <s v="0"/>
    <s v="YES"/>
    <s v="2023-10-18T18:25:48+05:30"/>
    <s v="-1"/>
    <s v="1697633748"/>
    <s v="-1"/>
    <s v="-1"/>
    <s v="-1"/>
    <s v="Screener Section 1"/>
    <s v="Screener Section 2"/>
    <s v="0"/>
    <s v="0"/>
    <s v="Main Section 3"/>
    <s v="0"/>
    <s v="Main Section 5"/>
    <s v="2023-10-18T18:25:48+05:30"/>
    <s v="2023-10-18T18:25:48+05:30"/>
    <s v="-1"/>
    <s v="934"/>
    <s v="-1"/>
    <s v="72.96283472"/>
    <s v="19.17162876"/>
    <s v="72d 57' 46.205&quot; , 19d 10' 17.864&quot;_x000a_null"/>
    <s v="-1"/>
    <s v="-1"/>
    <s v="1496"/>
    <s v="-1"/>
    <s v="2023-10-22"/>
    <s v="-1"/>
    <s v="-1"/>
    <s v="SAFFOLA MASALA OATS - VEGGIE TWIST TEST (LK2)"/>
    <s v="2023-10-29"/>
    <s v="18:56:0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3"/>
    <s v="Accept"/>
    <s v="cs"/>
    <s v="Accept"/>
    <s v="cs"/>
    <s v="Accept"/>
    <s v="cfreq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7090"/>
    <n v="-1"/>
    <d v="2023-10-19T17:51:02"/>
    <s v="2234891059"/>
    <s v="Android_Subject"/>
    <m/>
    <s v="3.06:38:25"/>
    <d v="2023-10-19T18:09:53"/>
    <m/>
    <d v="2023-10-19T19:09:17"/>
    <m/>
    <m/>
    <b v="1"/>
    <n v="306"/>
    <b v="0"/>
    <m/>
    <s v="22.618398333"/>
    <s v="88.388698333"/>
    <s v="Approved"/>
    <n v="5.5"/>
    <m/>
    <m/>
    <m/>
    <d v="2023-10-19T17:51:02"/>
    <d v="2023-10-19T18:09:53"/>
    <s v="Samit Ghosh"/>
    <n v="-1"/>
    <s v="-1"/>
    <s v="-1"/>
    <s v="LIVE"/>
    <s v="For QC"/>
    <s v=""/>
    <s v="411111112"/>
    <s v="Balaka Sen"/>
    <s v="-1"/>
    <s v="-1"/>
    <s v="1019"/>
    <s v="1751"/>
    <s v=""/>
    <s v="411111112-1019-1751"/>
    <s v="1"/>
    <s v="1"/>
    <s v="0"/>
    <s v="-1"/>
    <s v="-1"/>
    <s v="88.38870166666666"/>
    <s v="22.618358333333337"/>
    <s v="88d 23' 19.326&quot; , 22d 37' 6.09&quot;_x000a_null"/>
    <s v="96"/>
    <s v="-1"/>
    <s v="-1"/>
    <s v="0"/>
    <s v="100%"/>
    <s v="-1"/>
    <s v="CNST1"/>
    <s v="CS9C"/>
    <s v="-1"/>
    <s v="-1"/>
    <s v="-1"/>
    <s v="-1"/>
    <s v="-1"/>
    <s v="2023-10-19T17:51:41+05:30"/>
    <s v="-1"/>
    <s v="2023-10-19T17:51:47+05:30"/>
    <s v="SPEAK TO WOMEN WHO ARE 25 - 45 YEARS OF AGE"/>
    <s v="-1"/>
    <s v="-1"/>
    <s v="-1"/>
    <s v="-1"/>
    <s v="-1"/>
    <s v="-1"/>
    <s v="-1"/>
    <s v="2023-10-19"/>
    <s v="17:52:11"/>
    <s v="-1"/>
    <s v="8"/>
    <s v="2023-10-19T17:52:32+05:30"/>
    <s v="-1"/>
    <s v="9"/>
    <s v="-1"/>
    <s v="Sumana Dey"/>
    <x v="1"/>
    <x v="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7:58:59+05:30"/>
    <s v="-1"/>
    <s v="432"/>
    <s v="2023-10-19T17:58:5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Sundrop Flavored Oats"/>
    <s v="Tata Soulful Flavored Oats"/>
    <s v="0"/>
    <s v="0"/>
    <s v="0"/>
    <s v="0"/>
    <s v="0"/>
    <s v="Bagrry's Flavored Oats"/>
    <s v="Britannia Healthy Start Flavored Oats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Kellogg's Cornflakes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Ching's Instant Noodles"/>
    <s v="0"/>
    <s v="0"/>
    <s v="Maggi Masala Noodles"/>
    <s v="0"/>
    <s v="Maggi Vegetable Atta Noodles"/>
    <s v="0"/>
    <s v="0"/>
    <s v="Saffola Oodles"/>
    <s v="0"/>
    <s v="0"/>
    <s v="0"/>
    <s v="Wai Wai Noodles"/>
    <s v="0"/>
    <s v="0"/>
    <s v="0"/>
    <s v="0"/>
    <s v="Maggi Masala Noodles"/>
    <s v="2023-10-19T18:05:30+05:30"/>
    <s v="-1"/>
    <s v="39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8:05:43+05:30"/>
    <s v="2023-10-19T18:05:43+05:30"/>
    <s v="-1"/>
    <s v="842"/>
    <s v="-1"/>
    <s v="2023-10-19T18:05:43+05:30"/>
    <s v="2023-10-19T18:05:43+05:30"/>
    <s v="2023-10-19T18:05:43+05:30"/>
    <s v="-1"/>
    <s v="1697718943"/>
    <s v="2023-10-19T18:05:43+05:30"/>
    <s v="WILLING TO PARTICIPATE"/>
    <s v="-1"/>
    <s v=""/>
    <s v="-1"/>
    <s v="SAFFOLA MASALA OATS - CLASSIC MASALA CURRENT (AF3)"/>
    <s v="2/26"/>
    <s v="16, Dumdum Rd.C.I.T.Building"/>
    <s v="Dumdum"/>
    <s v="700030"/>
    <s v="2/26"/>
    <s v="16, Dumdum Rd.C.I.T.Building"/>
    <s v="Dumdum"/>
    <s v="700030"/>
    <s v="9038350353"/>
    <s v="-1"/>
    <s v="9038350353"/>
    <s v="-1"/>
    <s v="GRADUATE/ POST GRADUATE: GENERAL"/>
    <s v="-1"/>
    <s v="HOUSEWIFE"/>
    <s v=""/>
    <s v="4"/>
    <s v="0"/>
    <s v="0"/>
    <s v="0"/>
    <s v="0"/>
    <s v="0"/>
    <s v="1"/>
    <s v="1"/>
    <s v="1"/>
    <s v="1"/>
    <s v="-1"/>
    <s v="-1"/>
    <s v="YES"/>
    <s v="2023-10-19T18:09:51+05:30"/>
    <s v="-1"/>
    <s v="1697719191"/>
    <s v="-1"/>
    <s v="-1"/>
    <s v="-1"/>
    <s v="Screener Section 1"/>
    <s v="Screener Section 2"/>
    <s v="0"/>
    <s v="0"/>
    <s v="Main Section 3"/>
    <s v="0"/>
    <s v="Main Section 5"/>
    <s v="2023-10-19T18:09:51+05:30"/>
    <s v="2023-10-19T18:09:51+05:30"/>
    <s v="-1"/>
    <s v="248"/>
    <s v="-1"/>
    <s v="88.38869833333335"/>
    <s v="22.618398333333335"/>
    <s v="88d 23' 19.314&quot; , 22d 37' 6.234&quot;_x000a_null"/>
    <s v="-1"/>
    <s v="-1"/>
    <s v="1090"/>
    <s v="-1"/>
    <s v="-1"/>
    <s v="-1"/>
    <s v="-1"/>
    <s v="-1"/>
    <s v="-1"/>
    <s v="-1"/>
    <x v="1"/>
    <x v="1"/>
    <x v="1"/>
    <s v="Vendor Team"/>
    <s v="Namita Das"/>
    <s v="Sup:-2"/>
    <s v="-1"/>
    <s v="2023-10-19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0"/>
    <n v="-1"/>
    <d v="2023-10-19T15:16:19"/>
    <s v="2234891034"/>
    <s v="Android_Subject"/>
    <m/>
    <s v="3.23:07:38"/>
    <d v="2023-10-19T19:14:41"/>
    <m/>
    <d v="2023-10-25T10:46:50"/>
    <m/>
    <m/>
    <b v="1"/>
    <n v="306"/>
    <b v="0"/>
    <m/>
    <s v="26.90996"/>
    <s v="80.940626667"/>
    <s v="Approved"/>
    <n v="5.5"/>
    <m/>
    <m/>
    <m/>
    <d v="2023-10-19T15:16:19"/>
    <d v="2023-10-19T15:30:41"/>
    <s v="Rupali Kaskar"/>
    <n v="-1"/>
    <s v="-1"/>
    <s v="-1"/>
    <s v="LIVE"/>
    <s v="For Placement"/>
    <s v=""/>
    <s v="311111117"/>
    <s v="Jyoti bajpai "/>
    <s v="-1"/>
    <s v="-1"/>
    <s v="1019"/>
    <s v="1516"/>
    <s v=""/>
    <s v="311111117-1019-1516"/>
    <s v="1"/>
    <s v="1"/>
    <s v="0"/>
    <s v="-1"/>
    <s v="-1"/>
    <s v="80.94059833333334"/>
    <s v="26.910025000000005"/>
    <s v="80d 56' 26.154&quot; , 26d 54' 36.09&quot;_x000a_null"/>
    <s v="96"/>
    <s v="-1"/>
    <s v="-1"/>
    <s v="0"/>
    <s v="100%"/>
    <s v="-1"/>
    <s v="CNST3"/>
    <s v="CS10"/>
    <s v="-1"/>
    <s v="-1"/>
    <s v="-1"/>
    <s v="-1"/>
    <s v="-1"/>
    <s v="2023-10-19T15:16:53+05:30"/>
    <s v="-1"/>
    <s v="2023-10-19T15:16:53+05:30"/>
    <s v="SPEAK TO WOMEN WHO ARE 25 - 45 YEARS OF AGE"/>
    <s v="-1"/>
    <s v="-1"/>
    <s v="-1"/>
    <s v="-1"/>
    <s v="-1"/>
    <s v="-1"/>
    <s v="-1"/>
    <s v="2023-10-19"/>
    <s v="15:16:59"/>
    <s v="-1"/>
    <s v="8"/>
    <s v="2023-10-19T15:17:00+05:30"/>
    <s v="-1"/>
    <s v="9"/>
    <s v="-1"/>
    <s v="piriya"/>
    <x v="2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19T15:19:56+05:30"/>
    <s v="-1"/>
    <s v="183"/>
    <s v="2023-10-19T15:19:56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9T15:23:44+05:30"/>
    <s v="-1"/>
    <s v="22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5:23:53+05:30"/>
    <s v="2023-10-19T15:25:10+05:30"/>
    <s v="-1"/>
    <s v="420"/>
    <s v="-1"/>
    <s v="2023-10-19T15:23:53+05:30"/>
    <s v="2023-10-19T15:25:10+05:30"/>
    <s v="2023-10-19T15:25:10+05:30"/>
    <s v="-1"/>
    <s v="1697709310"/>
    <s v="2023-10-19T15:25:10+05:30"/>
    <s v="WILLING TO PARTICIPATE"/>
    <s v="-1"/>
    <s v=""/>
    <s v="-1"/>
    <s v="SAFFOLA MASALA OATS - VEGGIE TWIST CURRENT (BJ6)"/>
    <s v="6430ali ganj pltan chawni Lucknow "/>
    <s v="sitapur"/>
    <s v="aliganj paltan chawni"/>
    <s v="226021"/>
    <s v="6430ali ganj pltan chawni Lucknow"/>
    <s v="sitapur"/>
    <s v="aliganj paltan chawni"/>
    <s v="226021"/>
    <s v="9170204262"/>
    <s v="-1"/>
    <s v="9170204262"/>
    <s v="-1"/>
    <s v="SSC/ HSC"/>
    <s v="-1"/>
    <s v="HOUSEWIFE"/>
    <s v=""/>
    <s v="3"/>
    <s v="0"/>
    <s v="0"/>
    <s v="0"/>
    <s v="1"/>
    <s v="1"/>
    <s v="0"/>
    <s v="0"/>
    <s v="1"/>
    <s v="0"/>
    <s v="-1"/>
    <s v="-1"/>
    <s v="YES"/>
    <s v="2023-10-19T15:30:39+05:30"/>
    <s v="-1"/>
    <s v="1697709639"/>
    <s v="-1"/>
    <s v="-1"/>
    <s v="-1"/>
    <s v="Screener Section 1"/>
    <s v="Screener Section 2"/>
    <s v="0"/>
    <s v="0"/>
    <s v="Main Section 3"/>
    <s v="0"/>
    <s v="Main Section 5"/>
    <s v="2023-10-19T15:30:39+05:30"/>
    <s v="2023-10-19T15:30:39+05:30"/>
    <s v="-1"/>
    <s v="405"/>
    <s v="-1"/>
    <s v="80.94062666666667"/>
    <s v="26.90996"/>
    <s v="80d 56' 26.256&quot; , 26d 54' 35.856&quot;_x000a_null"/>
    <s v="-1"/>
    <s v="-1"/>
    <s v="825"/>
    <s v="-1"/>
    <s v="2023-10-22"/>
    <s v="-1"/>
    <s v="-1"/>
    <s v="SAFFOLA MASALA OATS - VEGGIE TWIST CURRENT (BJ6)"/>
    <s v="2023-10-30"/>
    <s v="13:23:5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1"/>
    <n v="-1"/>
    <d v="2023-10-19T16:43:58"/>
    <s v="2234891034"/>
    <s v="Android_Subject"/>
    <m/>
    <s v="3.21:40:11"/>
    <d v="2023-10-19T19:14:41"/>
    <m/>
    <d v="2023-10-25T10:46:50"/>
    <m/>
    <m/>
    <b v="1"/>
    <n v="306"/>
    <b v="0"/>
    <m/>
    <s v="26.909943333"/>
    <s v="80.940733333"/>
    <s v="Approved"/>
    <n v="5.5"/>
    <m/>
    <m/>
    <m/>
    <d v="2023-10-19T16:43:58"/>
    <d v="2023-10-19T17:02:02"/>
    <s v="Rupali Kaskar"/>
    <n v="-1"/>
    <s v="-1"/>
    <s v="-1"/>
    <s v="LIVE"/>
    <s v="For Placement"/>
    <s v=""/>
    <s v="611111117"/>
    <s v="Jyoti bajpai "/>
    <s v="-1"/>
    <s v="-1"/>
    <s v="1019"/>
    <s v="1643"/>
    <s v=""/>
    <s v="611111117-1019-1643"/>
    <s v="1"/>
    <s v="1"/>
    <s v="0"/>
    <s v="-1"/>
    <s v="-1"/>
    <s v="80.94069833333333"/>
    <s v="26.90989833333333"/>
    <s v="80d 56' 26.514&quot; , 26d 54' 35.634&quot;_x000a_null"/>
    <s v="96"/>
    <s v="-1"/>
    <s v="-1"/>
    <s v="0"/>
    <s v="100%"/>
    <s v="-1"/>
    <s v="CNST3"/>
    <s v="CS10"/>
    <s v="-1"/>
    <s v="-1"/>
    <s v="-1"/>
    <s v="-1"/>
    <s v="-1"/>
    <s v="2023-10-19T16:44:19+05:30"/>
    <s v="-1"/>
    <s v="2023-10-19T16:44:19+05:30"/>
    <s v="SPEAK TO WOMEN WHO ARE 25 - 45 YEARS OF AGE"/>
    <s v="-1"/>
    <s v="-1"/>
    <s v="-1"/>
    <s v="-1"/>
    <s v="-1"/>
    <s v="-1"/>
    <s v="-1"/>
    <s v="2023-10-19"/>
    <s v="16:44:24"/>
    <s v="-1"/>
    <s v="8"/>
    <s v="2023-10-19T16:44:25+05:30"/>
    <s v="-1"/>
    <s v="9"/>
    <s v="-1"/>
    <s v="Anju Yadav"/>
    <x v="2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19T16:47:54+05:30"/>
    <s v="-1"/>
    <s v="215"/>
    <s v="2023-10-19T16:47:5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9T16:52:37+05:30"/>
    <s v="-1"/>
    <s v="28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6:52:49+05:30"/>
    <s v="2023-10-19T16:52:49+05:30"/>
    <s v="-1"/>
    <s v="511"/>
    <s v="-1"/>
    <s v="2023-10-19T16:52:49+05:30"/>
    <s v="2023-10-19T16:52:49+05:30"/>
    <s v="2023-10-19T16:52:49+05:30"/>
    <s v="-1"/>
    <s v="1697714569"/>
    <s v="2023-10-19T16:52:50+05:30"/>
    <s v="WILLING TO PARTICIPATE"/>
    <s v="-1"/>
    <s v=""/>
    <s v="-1"/>
    <s v="SAFFOLA MASALA OATS - CLASSIC MASALA CURRENT (AF3)"/>
    <s v="20b aliganj pltan chawni"/>
    <s v="sita pur"/>
    <s v="ali ganj pltan chawni"/>
    <s v="226021"/>
    <s v="20b aliganj pltan chawni"/>
    <s v="sita pur"/>
    <s v="ali ganj pltan chawni"/>
    <s v="226021"/>
    <s v="9839335756"/>
    <s v="-1"/>
    <s v="9839335756"/>
    <s v="-1"/>
    <s v="SSC/ HSC"/>
    <s v="-1"/>
    <s v="HOUSEWIFE"/>
    <s v=""/>
    <s v="7"/>
    <s v="2"/>
    <s v="1"/>
    <s v="1"/>
    <s v="1"/>
    <s v="2"/>
    <s v="0"/>
    <s v="0"/>
    <s v="0"/>
    <s v="0"/>
    <s v="0"/>
    <s v="2"/>
    <s v="YES"/>
    <s v="2023-10-19T17:01:59+05:30"/>
    <s v="-1"/>
    <s v="1697715119"/>
    <s v="-1"/>
    <s v="-1"/>
    <s v="-1"/>
    <s v="Screener Section 1"/>
    <s v="Screener Section 2"/>
    <s v="0"/>
    <s v="0"/>
    <s v="Main Section 3"/>
    <s v="0"/>
    <s v="Main Section 5"/>
    <s v="2023-10-19T17:01:59+05:30"/>
    <s v="2023-10-19T17:01:59+05:30"/>
    <s v="-1"/>
    <s v="452"/>
    <s v="-1"/>
    <s v="80.94073333333334"/>
    <s v="26.90994333333333"/>
    <s v="80d 56' 26.64&quot; , 26d 54' 35.796&quot;_x000a_null"/>
    <s v="-1"/>
    <s v="-1"/>
    <s v="963"/>
    <s v="-1"/>
    <s v="2023-10-22"/>
    <s v="-1"/>
    <s v="-1"/>
    <s v="SAFFOLA MASALA OATS - CLASSIC MASALA CURRENT (AF3)"/>
    <s v="2023-10-30"/>
    <s v="13:24:0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2"/>
    <n v="-1"/>
    <d v="2023-10-19T17:21:03"/>
    <s v="2234891034"/>
    <s v="Android_Subject"/>
    <m/>
    <s v="3.21:03:19"/>
    <d v="2023-10-19T19:14:41"/>
    <m/>
    <d v="2023-10-25T10:46:50"/>
    <m/>
    <m/>
    <b v="1"/>
    <n v="306"/>
    <b v="0"/>
    <m/>
    <s v="26.910028333"/>
    <s v="80.940466667"/>
    <s v="Approved"/>
    <n v="5.5"/>
    <m/>
    <m/>
    <m/>
    <d v="2023-10-19T17:21:03"/>
    <d v="2023-10-19T17:44:05"/>
    <s v="Rupali Kaskar"/>
    <n v="-1"/>
    <s v="-1"/>
    <s v="-1"/>
    <s v="LIVE"/>
    <s v="For Placement"/>
    <s v=""/>
    <s v="611111117"/>
    <s v="Jyoti bajpai "/>
    <s v="-1"/>
    <s v="-1"/>
    <s v="1019"/>
    <s v="1721"/>
    <s v=""/>
    <s v="611111117-1019-1721"/>
    <s v="1"/>
    <s v="1"/>
    <s v="0"/>
    <s v="-1"/>
    <s v="-1"/>
    <s v="80.94043333333335"/>
    <s v="26.90988333333333"/>
    <s v="80d 56' 25.56&quot; , 26d 54' 35.58&quot;_x000a_null"/>
    <s v="96"/>
    <s v="-1"/>
    <s v="-1"/>
    <s v="0"/>
    <s v="100%"/>
    <s v="-1"/>
    <s v="CNST3"/>
    <s v="CS10"/>
    <s v="-1"/>
    <s v="-1"/>
    <s v="-1"/>
    <s v="-1"/>
    <s v="-1"/>
    <s v="2023-10-19T17:21:36+05:30"/>
    <s v="-1"/>
    <s v="2023-10-19T17:21:36+05:30"/>
    <s v="SPEAK TO WOMEN WHO ARE 25 - 45 YEARS OF AGE"/>
    <s v="-1"/>
    <s v="-1"/>
    <s v="-1"/>
    <s v="-1"/>
    <s v="-1"/>
    <s v="-1"/>
    <s v="-1"/>
    <s v="2023-10-19"/>
    <s v="17:21:44"/>
    <s v="-1"/>
    <s v="8"/>
    <s v="2023-10-19T17:21:45+05:30"/>
    <s v="-1"/>
    <s v="9"/>
    <s v="-1"/>
    <s v="sabina"/>
    <x v="2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9T17:25:20+05:30"/>
    <s v="-1"/>
    <s v="224"/>
    <s v="2023-10-19T17:25:2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9T17:30:47+05:30"/>
    <s v="-1"/>
    <s v="32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7:31:08+05:30"/>
    <s v="2023-10-19T17:31:16+05:30"/>
    <s v="-1"/>
    <s v="572"/>
    <s v="-1"/>
    <s v="2023-10-19T17:31:08+05:30"/>
    <s v="2023-10-19T17:31:16+05:30"/>
    <s v="2023-10-19T17:31:16+05:30"/>
    <s v="-1"/>
    <s v="1697716876"/>
    <s v="2023-10-19T17:31:16+05:30"/>
    <s v="WILLING TO PARTICIPATE"/>
    <s v="-1"/>
    <s v=""/>
    <s v="-1"/>
    <s v="SAFFOLA MASALA OATS - CLASSIC MASALA CURRENT (AF3)"/>
    <s v="0"/>
    <s v="sitapur "/>
    <s v="aliganj pltan chavni"/>
    <s v="226021"/>
    <s v="0"/>
    <s v="sitapur"/>
    <s v="aliganj pltan chavni"/>
    <s v="226021"/>
    <s v="8005251508"/>
    <s v="-1"/>
    <s v="8005251508"/>
    <s v="-1"/>
    <s v="SSC/ HSC"/>
    <s v="-1"/>
    <s v="HOUSEWIFE"/>
    <s v=""/>
    <s v="9 or More"/>
    <s v="1"/>
    <s v="2"/>
    <s v="1"/>
    <s v="3"/>
    <s v="1"/>
    <s v="1"/>
    <s v="1"/>
    <s v="0"/>
    <s v="0"/>
    <s v="1"/>
    <s v="0"/>
    <s v="YES"/>
    <s v="2023-10-19T17:44:03+05:30"/>
    <s v="-1"/>
    <s v="1697717643"/>
    <s v="-1"/>
    <s v="-1"/>
    <s v="-1"/>
    <s v="Screener Section 1"/>
    <s v="Screener Section 2"/>
    <s v="0"/>
    <s v="0"/>
    <s v="Main Section 3"/>
    <s v="0"/>
    <s v="Main Section 5"/>
    <s v="2023-10-19T17:44:03+05:30"/>
    <s v="2023-10-19T17:44:03+05:30"/>
    <s v="-1"/>
    <s v="771"/>
    <s v="-1"/>
    <s v="80.94046666666667"/>
    <s v="26.910028333333337"/>
    <s v="80d 56' 25.68&quot; , 26d 54' 36.102&quot;_x000a_null"/>
    <s v="-1"/>
    <s v="-1"/>
    <s v="1343"/>
    <s v="-1"/>
    <s v="2023-10-22"/>
    <s v="-1"/>
    <s v="-1"/>
    <s v="SAFFOLA MASALA OATS - CLASSIC MASALA CURRENT (AF3)"/>
    <s v="2023-10-30"/>
    <s v="13:24:2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3"/>
    <n v="-1"/>
    <d v="2023-10-19T18:05:44"/>
    <s v="2234891034"/>
    <s v="Android_Subject"/>
    <m/>
    <s v="3.20:18:51"/>
    <d v="2023-10-19T19:14:41"/>
    <m/>
    <d v="2023-10-25T10:46:50"/>
    <m/>
    <m/>
    <b v="1"/>
    <n v="306"/>
    <b v="0"/>
    <m/>
    <s v="26.910518333"/>
    <s v="80.943728333"/>
    <s v="Approved"/>
    <n v="5.5"/>
    <m/>
    <m/>
    <m/>
    <d v="2023-10-19T18:05:44"/>
    <d v="2023-10-19T18:24:15"/>
    <s v="Rupali Kaskar"/>
    <n v="-1"/>
    <s v="-1"/>
    <s v="-1"/>
    <s v="LIVE"/>
    <s v="For Placement"/>
    <s v=""/>
    <s v="311111117"/>
    <s v="Jyoti bajpai "/>
    <s v="-1"/>
    <s v="-1"/>
    <s v="1019"/>
    <s v="1805"/>
    <s v=""/>
    <s v="311111117-1019-1805"/>
    <s v="1"/>
    <s v="1"/>
    <s v="0"/>
    <s v="-1"/>
    <s v="-1"/>
    <s v="80.943735"/>
    <s v="26.910511666666668"/>
    <s v="80d 56' 37.446&quot; , 26d 54' 37.842&quot;_x000a_null"/>
    <s v="96"/>
    <s v="-1"/>
    <s v="-1"/>
    <s v="0"/>
    <s v="100%"/>
    <s v="-1"/>
    <s v="CNST3"/>
    <s v="CS10"/>
    <s v="-1"/>
    <s v="-1"/>
    <s v="-1"/>
    <s v="-1"/>
    <s v="-1"/>
    <s v="2023-10-19T18:06:47+05:30"/>
    <s v="-1"/>
    <s v="2023-10-19T18:06:47+05:30"/>
    <s v="SPEAK TO WOMEN WHO ARE 25 - 45 YEARS OF AGE"/>
    <s v="-1"/>
    <s v="-1"/>
    <s v="-1"/>
    <s v="-1"/>
    <s v="-1"/>
    <s v="-1"/>
    <s v="-1"/>
    <s v="2023-10-19"/>
    <s v="18:07:01"/>
    <s v="-1"/>
    <s v="8"/>
    <s v="2023-10-19T18:07:02+05:30"/>
    <s v="-1"/>
    <s v="9"/>
    <s v="-1"/>
    <s v="Manorama"/>
    <x v="2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0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8:11:27+05:30"/>
    <s v="-1"/>
    <s v="280"/>
    <s v="2023-10-19T18:11:27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Yoga Bar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0"/>
    <s v="Maggi Oats Noodles"/>
    <s v="0"/>
    <s v="0"/>
    <s v="Maggi Cuppa Noodles"/>
    <s v="Saffola Oodles"/>
    <s v="0"/>
    <s v="0"/>
    <s v="0"/>
    <s v="Wai Wai Noodles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8:18:07+05:30"/>
    <s v="-1"/>
    <s v="40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8:19:00+05:30"/>
    <s v="2023-10-19T18:19:00+05:30"/>
    <s v="-1"/>
    <s v="729"/>
    <s v="-1"/>
    <s v="2023-10-19T18:19:00+05:30"/>
    <s v="2023-10-19T18:19:00+05:30"/>
    <s v="2023-10-19T18:19:00+05:30"/>
    <s v="-1"/>
    <s v="1697719740"/>
    <s v="2023-10-19T18:19:00+05:30"/>
    <s v="WILLING TO PARTICIPATE"/>
    <s v="-1"/>
    <s v=""/>
    <s v="-1"/>
    <s v="SAFFOLA MASALA OATS - CLASSIC MASALA CURRENT (AF3)"/>
    <s v="81aliganj pltan chavniLucknow "/>
    <s v="Sitapur "/>
    <s v="ali ganj"/>
    <s v="226021"/>
    <s v="81aliganj pltan chavniLucknow"/>
    <s v="Sitapur"/>
    <s v="ali ganj"/>
    <s v="226021"/>
    <s v="6386480012"/>
    <s v="-1"/>
    <s v="6386480012"/>
    <s v="-1"/>
    <s v="GRADUATE/ POST GRADUATE: GENERAL"/>
    <s v="-1"/>
    <s v="HOUSEWIFE"/>
    <s v=""/>
    <s v="4"/>
    <s v="0"/>
    <s v="0"/>
    <s v="1"/>
    <s v="1"/>
    <s v="0"/>
    <s v="1"/>
    <s v="1"/>
    <s v="0"/>
    <s v="0"/>
    <s v="-1"/>
    <s v="-1"/>
    <s v="NO"/>
    <s v="2023-10-19T18:24:09+05:30"/>
    <s v="-1"/>
    <s v="1697720049"/>
    <s v="-1"/>
    <s v="-1"/>
    <s v="-1"/>
    <s v="Screener Section 1"/>
    <s v="Screener Section 2"/>
    <s v="0"/>
    <s v="0"/>
    <s v="Main Section 3"/>
    <s v="0"/>
    <s v="Main Section 5"/>
    <s v="2023-10-19T18:24:09+05:30"/>
    <s v="2023-10-19T18:24:09+05:30"/>
    <s v="-1"/>
    <s v="309"/>
    <s v="-1"/>
    <s v="80.94372833333334"/>
    <s v="26.910518333333336"/>
    <s v="80d 56' 37.422&quot; , 26d 54' 37.866&quot;_x000a_null"/>
    <s v="-1"/>
    <s v="-1"/>
    <s v="1038"/>
    <s v="-1"/>
    <s v="2023-10-22"/>
    <s v="-1"/>
    <s v="-1"/>
    <s v="SAFFOLA MASALA OATS - CLASSIC MASALA CURRENT (AF3)"/>
    <s v="2023-10-30"/>
    <s v="16:24:3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4"/>
    <n v="-1"/>
    <d v="2023-10-19T18:31:21"/>
    <s v="2234891034"/>
    <s v="Android_Subject"/>
    <m/>
    <s v="3.19:53:27"/>
    <d v="2023-10-19T19:14:41"/>
    <m/>
    <d v="2023-10-25T10:46:50"/>
    <m/>
    <m/>
    <b v="1"/>
    <n v="306"/>
    <b v="0"/>
    <m/>
    <s v="26.910548333"/>
    <s v="80.94372"/>
    <s v="Approved"/>
    <n v="5.5"/>
    <m/>
    <m/>
    <m/>
    <d v="2023-10-19T18:31:21"/>
    <d v="2023-10-19T18:47:16"/>
    <s v="Rupali Kaskar"/>
    <n v="-1"/>
    <s v="-1"/>
    <s v="-1"/>
    <s v="LIVE"/>
    <s v="For Placement"/>
    <s v=""/>
    <s v="311111117"/>
    <s v="Jyoti "/>
    <s v="-1"/>
    <s v="-1"/>
    <s v="1019"/>
    <s v="1831"/>
    <s v=""/>
    <s v="311111117-1019-1831"/>
    <s v="1"/>
    <s v="1"/>
    <s v="0"/>
    <s v="-1"/>
    <s v="-1"/>
    <s v="80.943675"/>
    <s v="26.910521666666668"/>
    <s v="80d 56' 37.23&quot; , 26d 54' 37.878&quot;_x000a_null"/>
    <s v="96"/>
    <s v="-1"/>
    <s v="-1"/>
    <s v="0"/>
    <s v="100%"/>
    <s v="-1"/>
    <s v="CNST3"/>
    <s v="CS10"/>
    <s v="-1"/>
    <s v="-1"/>
    <s v="-1"/>
    <s v="-1"/>
    <s v="-1"/>
    <s v="2023-10-19T18:31:42+05:30"/>
    <s v="-1"/>
    <s v="2023-10-19T18:31:42+05:30"/>
    <s v="SPEAK TO WOMEN WHO ARE 25 - 45 YEARS OF AGE"/>
    <s v="-1"/>
    <s v="-1"/>
    <s v="-1"/>
    <s v="-1"/>
    <s v="-1"/>
    <s v="-1"/>
    <s v="-1"/>
    <s v="2023-10-19"/>
    <s v="18:31:45"/>
    <s v="-1"/>
    <s v="8"/>
    <s v="2023-10-19T18:31:46+05:30"/>
    <s v="-1"/>
    <s v="9"/>
    <s v="-1"/>
    <s v="sushma sukla"/>
    <x v="2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2"/>
    <s v="-1"/>
    <s v="NCCS A"/>
    <s v="It's usually me who chooses the food products that we use in this household"/>
    <s v="-1"/>
    <s v="2023-10-19T18:35:23+05:30"/>
    <s v="-1"/>
    <s v="221"/>
    <s v="2023-10-19T18:35:23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Classic Masala"/>
    <s v="0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Ching's Instant Noodles"/>
    <s v="0"/>
    <s v="Knorr Soupy Noodles"/>
    <s v="0"/>
    <s v="0"/>
    <s v="Maggi Vegetable Atta Noodles"/>
    <s v="0"/>
    <s v="0"/>
    <s v="Saffola Oodles"/>
    <s v="Sunfeast Yippee Noodles"/>
    <s v="0"/>
    <s v="0"/>
    <s v="0"/>
    <s v="0"/>
    <s v="0"/>
    <s v="0"/>
    <s v="0"/>
    <s v="Saffola Oodles"/>
    <s v="2023-10-19T18:41:33+05:30"/>
    <s v="-1"/>
    <s v="37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8:41:51+05:30"/>
    <s v="2023-10-19T18:41:51+05:30"/>
    <s v="-1"/>
    <s v="593"/>
    <s v="-1"/>
    <s v="2023-10-19T18:41:51+05:30"/>
    <s v="2023-10-19T18:41:51+05:30"/>
    <s v="2023-10-19T18:41:51+05:30"/>
    <s v="-1"/>
    <s v="1697721111"/>
    <s v="2023-10-19T18:41:51+05:30"/>
    <s v="WILLING TO PARTICIPATE"/>
    <s v="-1"/>
    <s v=""/>
    <s v="-1"/>
    <s v="SAFFOLA MASALA OATS - VEGGIE TWIST TEST (LK2)"/>
    <s v=" manokamna mandir aliganj pltan chavni Lucknow "/>
    <s v="Sitapur "/>
    <s v="ali ganj"/>
    <s v="226021"/>
    <s v="manokamna mandir aliganj pltan chavni Lucknow"/>
    <s v="Sitapur"/>
    <s v="ali ganj"/>
    <s v="226021"/>
    <s v="8418846602"/>
    <s v="-1"/>
    <s v="8418846602"/>
    <s v="-1"/>
    <s v="GRADUATE/ POST GRADUATE: GENERAL"/>
    <s v="-1"/>
    <s v="HOUSEWIFE"/>
    <s v=""/>
    <s v="4"/>
    <s v="1"/>
    <s v="1"/>
    <s v="0"/>
    <s v="1"/>
    <s v="1"/>
    <s v="0"/>
    <s v="0"/>
    <s v="0"/>
    <s v="0"/>
    <s v="1"/>
    <s v="0"/>
    <s v="YES"/>
    <s v="2023-10-19T18:47:15+05:30"/>
    <s v="-1"/>
    <s v="1697721435"/>
    <s v="-1"/>
    <s v="-1"/>
    <s v="-1"/>
    <s v="Screener Section 1"/>
    <s v="Screener Section 2"/>
    <s v="0"/>
    <s v="0"/>
    <s v="Main Section 3"/>
    <s v="0"/>
    <s v="Main Section 5"/>
    <s v="2023-10-19T18:47:15+05:30"/>
    <s v="2023-10-19T18:47:15+05:30"/>
    <s v="-1"/>
    <s v="322"/>
    <s v="-1"/>
    <s v="80.94372"/>
    <s v="26.910548333333335"/>
    <s v="80d 56' 37.392&quot; , 26d 54' 37.974&quot;_x000a_null"/>
    <s v="-1"/>
    <s v="-1"/>
    <s v="915"/>
    <s v="-1"/>
    <s v="2023-10-22"/>
    <s v="-1"/>
    <s v="-1"/>
    <s v="SAFFOLA MASALA OATS - VEGGIE TWIST TEST (LK2)"/>
    <s v="2023-10-30"/>
    <s v="12:24:4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610"/>
    <n v="-1"/>
    <d v="2023-10-19T10:19:30"/>
    <s v="2234891023"/>
    <s v="Android_Subject"/>
    <m/>
    <s v="3.05:46:38"/>
    <d v="2023-10-19T19:17:01"/>
    <m/>
    <d v="2023-10-21T17:18:25"/>
    <m/>
    <m/>
    <b v="1"/>
    <n v="306"/>
    <b v="0"/>
    <m/>
    <s v="19.09074659"/>
    <s v="72.88706983"/>
    <s v="Approved"/>
    <n v="5.5"/>
    <m/>
    <m/>
    <m/>
    <d v="2023-10-19T10:19:30"/>
    <d v="2023-10-19T10:30:32"/>
    <s v="Rupali Kaskar"/>
    <n v="-1"/>
    <s v="-1"/>
    <s v="-1"/>
    <s v="LIVE"/>
    <s v="For Placement"/>
    <s v=""/>
    <s v="211111116"/>
    <s v="MORE"/>
    <s v="-1"/>
    <s v="-1"/>
    <s v="1019"/>
    <s v="1019"/>
    <s v=""/>
    <s v="211111116-1019-1019"/>
    <s v="1"/>
    <s v="1"/>
    <s v="0"/>
    <s v="-1"/>
    <s v="-1"/>
    <s v="72.88707153"/>
    <s v="19.09065383"/>
    <s v="72d 53' 13.458&quot; , 19d 5' 26.354&quot;_x000a_null"/>
    <s v="96"/>
    <s v="-1"/>
    <s v="-1"/>
    <s v="0"/>
    <s v="100%"/>
    <s v="-1"/>
    <s v="CNST3"/>
    <s v="CS10"/>
    <s v="-1"/>
    <s v="-1"/>
    <s v="-1"/>
    <s v="-1"/>
    <s v="-1"/>
    <s v="2023-10-19T10:19:46+05:30"/>
    <s v="-1"/>
    <s v="2023-10-19T10:19:46+05:30"/>
    <s v="SPEAK TO WOMEN WHO ARE 25 - 45 YEARS OF AGE"/>
    <s v="-1"/>
    <s v="-1"/>
    <s v="-1"/>
    <s v="-1"/>
    <s v="-1"/>
    <s v="-1"/>
    <s v="-1"/>
    <s v="2023-10-19"/>
    <s v="10:19:50"/>
    <s v="-1"/>
    <s v="8"/>
    <s v="2023-10-19T10:19:51+05:30"/>
    <s v="-1"/>
    <s v="9"/>
    <s v="-1"/>
    <s v="OVVE MAHADIK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0:22:49+05:30"/>
    <s v="-1"/>
    <s v="183"/>
    <s v="2023-10-19T10:22:4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0:25:55+05:30"/>
    <s v="-1"/>
    <s v="18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0:26:10+05:30"/>
    <s v="2023-10-19T10:26:10+05:30"/>
    <s v="-1"/>
    <s v="385"/>
    <s v="-1"/>
    <s v="2023-10-19T10:26:10+05:30"/>
    <s v="2023-10-19T10:26:10+05:30"/>
    <s v="2023-10-19T10:26:10+05:30"/>
    <s v="-1"/>
    <s v="1697691370"/>
    <s v="2023-10-19T10:26:10+05:30"/>
    <s v="WILLING TO PARTICIPATE"/>
    <s v="-1"/>
    <s v=""/>
    <s v="-1"/>
    <s v="SAFFOLA MASALA OATS - CLASSIC MASALA TEST (NP9)"/>
    <s v="MANKIN BAI CHAWL ROOM NO 4 NEAR NANA NANI PARAK"/>
    <s v="L B S MARG"/>
    <s v="KURLA WEST SUNDER BAG"/>
    <s v="400070"/>
    <s v="MANKIN BAI CHAWL ROOM NO 4 NEAR NANA NANI PARAK"/>
    <s v="L B S MARG"/>
    <s v="KURLA WEST SUNDER BAG"/>
    <s v="400070"/>
    <s v="9594144549"/>
    <s v="-1"/>
    <s v="9594144549"/>
    <s v="-1"/>
    <s v="GRADUATE/ POST GRADUATE: GENERAL"/>
    <s v="-1"/>
    <s v="HOUSEWIFE"/>
    <s v=""/>
    <s v="5"/>
    <s v="1"/>
    <s v="0"/>
    <s v="0"/>
    <s v="1"/>
    <s v="1"/>
    <s v="0"/>
    <s v="1"/>
    <s v="1"/>
    <s v="0"/>
    <s v="1"/>
    <s v="0"/>
    <s v="YES"/>
    <s v="2023-10-19T10:30:30+05:30"/>
    <s v="-1"/>
    <s v="1697691630"/>
    <s v="-1"/>
    <s v="-1"/>
    <s v="-1"/>
    <s v="Screener Section 1"/>
    <s v="Screener Section 2"/>
    <s v="0"/>
    <s v="0"/>
    <s v="Main Section 3"/>
    <s v="0"/>
    <s v="Main Section 5"/>
    <s v="2023-10-19T10:30:30+05:30"/>
    <s v="2023-10-19T10:30:30+05:30"/>
    <s v="-1"/>
    <s v="260"/>
    <s v="-1"/>
    <s v="72.88706983"/>
    <s v="19.09074659"/>
    <s v="72d 53' 13.451&quot; , 19d 5' 26.688&quot;_x000a_null"/>
    <s v="-1"/>
    <s v="-1"/>
    <s v="645"/>
    <s v="-1"/>
    <s v="2023-10-22"/>
    <s v="-1"/>
    <s v="-1"/>
    <s v="SAFFOLA MASALA OATS - CLASSIC MASALA TEST (NP9)"/>
    <s v="2023-10-29"/>
    <s v="16:06:0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611"/>
    <n v="-1"/>
    <d v="2023-10-19T11:03:08"/>
    <s v="2234891023"/>
    <s v="Android_Subject"/>
    <m/>
    <s v="3.05:04:30"/>
    <d v="2023-10-19T19:17:01"/>
    <m/>
    <d v="2023-10-21T17:18:25"/>
    <m/>
    <m/>
    <b v="1"/>
    <n v="306"/>
    <b v="0"/>
    <m/>
    <s v="19.09058539"/>
    <s v="72.88715063"/>
    <s v="Approved"/>
    <n v="5.5"/>
    <m/>
    <m/>
    <m/>
    <d v="2023-10-19T11:03:08"/>
    <d v="2023-10-19T11:14:31"/>
    <s v="Rupali Kaskar"/>
    <n v="-1"/>
    <s v="-1"/>
    <s v="-1"/>
    <s v="LIVE"/>
    <s v="For Placement"/>
    <s v=""/>
    <s v="211111116"/>
    <s v="MORE"/>
    <s v="-1"/>
    <s v="-1"/>
    <s v="1019"/>
    <s v="1103"/>
    <s v=""/>
    <s v="211111116-1019-1103"/>
    <s v="1"/>
    <s v="1"/>
    <s v="0"/>
    <s v="-1"/>
    <s v="-1"/>
    <s v="72.88708989"/>
    <s v="19.09069497"/>
    <s v="72d 53' 13.524&quot; , 19d 5' 26.502&quot;_x000a_null"/>
    <s v="96"/>
    <s v="-1"/>
    <s v="-1"/>
    <s v="0"/>
    <s v="100%"/>
    <s v="-1"/>
    <s v="CNST3"/>
    <s v="CS10"/>
    <s v="-1"/>
    <s v="-1"/>
    <s v="-1"/>
    <s v="-1"/>
    <s v="-1"/>
    <s v="2023-10-19T11:03:37+05:30"/>
    <s v="-1"/>
    <s v="2023-10-19T11:03:37+05:30"/>
    <s v="SPEAK TO WOMEN WHO ARE 25 - 45 YEARS OF AGE"/>
    <s v="-1"/>
    <s v="-1"/>
    <s v="-1"/>
    <s v="-1"/>
    <s v="-1"/>
    <s v="-1"/>
    <s v="-1"/>
    <s v="2023-10-19"/>
    <s v="11:03:39"/>
    <s v="-1"/>
    <s v="8"/>
    <s v="2023-10-19T11:03:40+05:30"/>
    <s v="-1"/>
    <s v="9"/>
    <s v="-1"/>
    <s v="SARIKA SHETE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1:07:15+05:30"/>
    <s v="-1"/>
    <s v="218"/>
    <s v="2023-10-19T11:07:15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1:10:19+05:30"/>
    <s v="-1"/>
    <s v="18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1:10:28+05:30"/>
    <s v="2023-10-19T11:10:28+05:30"/>
    <s v="-1"/>
    <s v="411"/>
    <s v="-1"/>
    <s v="2023-10-19T11:10:28+05:30"/>
    <s v="2023-10-19T11:10:28+05:30"/>
    <s v="2023-10-19T11:10:28+05:30"/>
    <s v="-1"/>
    <s v="1697694028"/>
    <s v="2023-10-19T11:10:28+05:30"/>
    <s v="WILLING TO PARTICIPATE"/>
    <s v="-1"/>
    <s v=""/>
    <s v="-1"/>
    <s v="SAFFOLA MASALA OATS - VEGGIE TWIST TEST (LK2)"/>
    <s v="6/6 PANCHASHILA CHAWL NEAR NANA NANI PARK"/>
    <s v="L B S MARG "/>
    <s v="KURLA WEST SUNDER BAG"/>
    <s v="400070"/>
    <s v="6/6 PANCHASHILA CHAWL NEAR NANA NANI PARK"/>
    <s v="L B S MARG"/>
    <s v="KURLA WEST SUNDER BAG"/>
    <s v="400070"/>
    <s v="8286512019"/>
    <s v="-1"/>
    <s v="8286512019"/>
    <s v="-1"/>
    <s v="GRADUATE/ POST GRADUATE: GENERAL"/>
    <s v="-1"/>
    <s v="HOUSEWIFE"/>
    <s v=""/>
    <s v="5"/>
    <s v="0"/>
    <s v="1"/>
    <s v="0"/>
    <s v="0"/>
    <s v="0"/>
    <s v="1"/>
    <s v="1"/>
    <s v="1"/>
    <s v="1"/>
    <s v="-1"/>
    <s v="-1"/>
    <s v="YES"/>
    <s v="2023-10-19T11:14:29+05:30"/>
    <s v="-1"/>
    <s v="1697694269"/>
    <s v="-1"/>
    <s v="-1"/>
    <s v="-1"/>
    <s v="Screener Section 1"/>
    <s v="Screener Section 2"/>
    <s v="0"/>
    <s v="0"/>
    <s v="Main Section 3"/>
    <s v="0"/>
    <s v="Main Section 5"/>
    <s v="2023-10-19T11:14:29+05:30"/>
    <s v="2023-10-19T11:14:29+05:30"/>
    <s v="-1"/>
    <s v="241"/>
    <s v="-1"/>
    <s v="72.88715063"/>
    <s v="19.09058539"/>
    <s v="72d 53' 13.742&quot; , 19d 5' 26.107&quot;_x000a_null"/>
    <s v="-1"/>
    <s v="-1"/>
    <s v="652"/>
    <s v="-1"/>
    <s v="2023-10-22"/>
    <s v="-1"/>
    <s v="-1"/>
    <s v="SAFFOLA MASALA OATS - VEGGIE TWIST TEST (LK2)"/>
    <s v="2023-10-29"/>
    <s v="17:07:3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804"/>
    <n v="-1"/>
    <d v="2023-10-19T10:03:57"/>
    <s v="2234891014"/>
    <s v="Android_Subject"/>
    <m/>
    <d v="1899-12-30T00:23:34"/>
    <d v="2023-10-19T19:21:18"/>
    <m/>
    <d v="9999-12-31T23:59:59"/>
    <m/>
    <m/>
    <b v="1"/>
    <n v="306"/>
    <b v="0"/>
    <m/>
    <m/>
    <m/>
    <s v="Returned To Surveyor"/>
    <n v="5.5"/>
    <m/>
    <m/>
    <m/>
    <d v="2023-10-19T10:03:57"/>
    <d v="2023-10-19T10:27:31"/>
    <s v="N/A"/>
    <n v="-1"/>
    <s v="-1"/>
    <s v="-1"/>
    <s v="LIVE"/>
    <s v="-1"/>
    <s v=""/>
    <s v="111111111"/>
    <s v="seema"/>
    <s v="-1"/>
    <s v="-1"/>
    <s v="1019"/>
    <s v="1003"/>
    <s v=""/>
    <s v="111111111-1019-1003"/>
    <s v="1"/>
    <s v="1"/>
    <s v="0"/>
    <s v="-1"/>
    <s v="-1"/>
    <s v="77.162515"/>
    <s v="28.6746"/>
    <s v="77d 9' 45.054&quot; , 28d 40' 28.56&quot;_x000a_null"/>
    <s v="96"/>
    <s v="-1"/>
    <s v="-1"/>
    <s v="0"/>
    <s v="100%"/>
    <s v="-1"/>
    <s v="CNST1"/>
    <s v="CS9C"/>
    <s v="-1"/>
    <s v="-1"/>
    <s v="-1"/>
    <s v="-1"/>
    <s v="-1"/>
    <s v="2023-10-19T10:04:17+05:30"/>
    <s v="-1"/>
    <s v="2023-10-19T10:04:17+05:30"/>
    <s v="SPEAK TO WOMEN WHO ARE 25 - 45 YEARS OF AGE"/>
    <s v="-1"/>
    <s v="-1"/>
    <s v="-1"/>
    <s v="-1"/>
    <s v="-1"/>
    <s v="-1"/>
    <s v="-1"/>
    <s v="2023-10-19"/>
    <s v="10:04:36"/>
    <s v="-1"/>
    <s v="8"/>
    <s v="2023-10-19T10:04:38+05:30"/>
    <s v="-1"/>
    <s v="9"/>
    <s v="-1"/>
    <s v="kajal"/>
    <x v="0"/>
    <x v="2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0:10:51+05:30"/>
    <s v="-1"/>
    <s v="394"/>
    <s v="2023-10-19T10:10:51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9T10:14:26+05:30"/>
    <s v="-1"/>
    <s v="21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0:15:00+05:30"/>
    <s v="2023-10-19T10:15:00+05:30"/>
    <s v="-1"/>
    <s v="643"/>
    <s v="-1"/>
    <s v="2023-10-19T10:15:00+05:30"/>
    <s v="2023-10-19T10:15:00+05:30"/>
    <s v="2023-10-19T10:15:00+05:30"/>
    <s v="-1"/>
    <s v="1697690700"/>
    <s v="2023-10-19T10:15:00+05:30"/>
    <s v="WILLING TO PARTICIPATE"/>
    <s v="-1"/>
    <s v=""/>
    <s v="-1"/>
    <s v="SAFFOLA MASALA OATS - VEGGIE TWIST CURRENT (BJ6)"/>
    <s v="64/1"/>
    <s v="tilak nagar"/>
    <s v="tilak nagar"/>
    <s v="110018"/>
    <s v="64/1"/>
    <s v="tilak nagar"/>
    <s v="tilak nagar"/>
    <s v="110018"/>
    <s v="8383943437"/>
    <s v="-1"/>
    <s v="8383943437"/>
    <s v="-1"/>
    <s v="SSC/ HSC"/>
    <s v="-1"/>
    <s v="HOUSEWIFE"/>
    <s v=""/>
    <s v="4"/>
    <s v="0"/>
    <s v="0"/>
    <s v="0"/>
    <s v="2"/>
    <s v="0"/>
    <s v="1"/>
    <s v="1"/>
    <s v="0"/>
    <s v="0"/>
    <s v="-1"/>
    <s v="-1"/>
    <s v="YES"/>
    <s v="2023-10-19T10:27:29+05:30"/>
    <s v="-1"/>
    <s v="1697691449"/>
    <s v="-1"/>
    <s v="-1"/>
    <s v="-1"/>
    <s v="Screener Section 1"/>
    <s v="Screener Section 2"/>
    <s v="0"/>
    <s v="0"/>
    <s v="Main Section 3"/>
    <s v="0"/>
    <s v="Main Section 5"/>
    <s v="2023-10-19T10:27:29+05:30"/>
    <s v="2023-10-19T10:27:29+05:30"/>
    <s v="-1"/>
    <s v="749"/>
    <s v="-1"/>
    <s v="NaN"/>
    <s v="NaN"/>
    <s v="-1"/>
    <s v="-1"/>
    <s v="-1"/>
    <s v="139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805"/>
    <n v="-1"/>
    <d v="2023-10-19T11:01:44"/>
    <s v="2234891014"/>
    <s v="Android_Subject"/>
    <m/>
    <d v="1899-12-30T00:15:25"/>
    <d v="2023-10-19T19:21:18"/>
    <m/>
    <d v="9999-12-31T23:59:59"/>
    <m/>
    <m/>
    <b v="1"/>
    <n v="306"/>
    <b v="0"/>
    <m/>
    <s v="28.679338333"/>
    <s v="77.164253333"/>
    <s v="Returned To Surveyor"/>
    <n v="5.5"/>
    <m/>
    <m/>
    <m/>
    <d v="2023-10-19T11:01:44"/>
    <d v="2023-10-19T11:17:09"/>
    <s v="N/A"/>
    <n v="-1"/>
    <s v="-1"/>
    <s v="-1"/>
    <s v="LIVE"/>
    <s v="-1"/>
    <s v=""/>
    <s v="111111111"/>
    <s v="seema"/>
    <s v="-1"/>
    <s v="-1"/>
    <s v="1019"/>
    <s v="1101"/>
    <s v=""/>
    <s v="111111111-1019-11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1:01:53+05:30"/>
    <s v="-1"/>
    <s v="2023-10-19T11:01:53+05:30"/>
    <s v="SPEAK TO WOMEN WHO ARE 25 - 45 YEARS OF AGE"/>
    <s v="-1"/>
    <s v="-1"/>
    <s v="-1"/>
    <s v="-1"/>
    <s v="-1"/>
    <s v="-1"/>
    <s v="-1"/>
    <s v="2023-10-19"/>
    <s v="11:01:56"/>
    <s v="-1"/>
    <s v="8"/>
    <s v="2023-10-19T11:01:57+05:30"/>
    <s v="-1"/>
    <s v="9"/>
    <s v="-1"/>
    <s v="kashish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1:08:27+05:30"/>
    <s v="-1"/>
    <s v="394"/>
    <s v="2023-10-19T11:08:27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Kosh Flavored Oats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1:11:17+05:30"/>
    <s v="-1"/>
    <s v="17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9T11:12:07+05:30"/>
    <s v="2023-10-19T11:12:20+05:30"/>
    <s v="-1"/>
    <s v="613"/>
    <s v="-1"/>
    <s v="2023-10-19T11:12:07+05:30"/>
    <s v="2023-10-19T11:12:20+05:30"/>
    <s v="2023-10-19T11:12:20+05:30"/>
    <s v="-1"/>
    <s v="1697694140"/>
    <s v="2023-10-19T11:12:20+05:30"/>
    <s v="WILLING TO PARTICIPATE"/>
    <s v="-1"/>
    <s v=""/>
    <s v="-1"/>
    <s v="SAFFOLA MASALA OATS - VEGGIE TWIST CURRENT (BJ6)"/>
    <s v="63/1"/>
    <s v="Tilak Nagar"/>
    <s v="Tilak Nagar"/>
    <s v="110018"/>
    <s v="63/1"/>
    <s v="Tilak Nagar"/>
    <s v="Tilak Nagar"/>
    <s v="110018"/>
    <s v="8860013665"/>
    <s v="-1"/>
    <s v="8860013665"/>
    <s v="-1"/>
    <s v="GRADUATE/ POST GRADUATE: GENERAL"/>
    <s v="-1"/>
    <s v="HOUSEWIFE"/>
    <s v=""/>
    <s v="4"/>
    <s v="0"/>
    <s v="2"/>
    <s v="0"/>
    <s v="0"/>
    <s v="0"/>
    <s v="1"/>
    <s v="1"/>
    <s v="0"/>
    <s v="0"/>
    <s v="-1"/>
    <s v="-1"/>
    <s v="YES"/>
    <s v="2023-10-19T11:17:07+05:30"/>
    <s v="-1"/>
    <s v="1697694427"/>
    <s v="-1"/>
    <s v="-1"/>
    <s v="-1"/>
    <s v="Screener Section 1"/>
    <s v="Screener Section 2"/>
    <s v="0"/>
    <s v="0"/>
    <s v="Main Section 3"/>
    <s v="0"/>
    <s v="Main Section 5"/>
    <s v="2023-10-19T11:17:07+05:30"/>
    <s v="2023-10-19T11:17:07+05:30"/>
    <s v="-1"/>
    <s v="301"/>
    <s v="-1"/>
    <s v="77.16425333333333"/>
    <s v="28.67933833333333"/>
    <s v="77d 9' 51.312&quot; , 28d 40' 45.618&quot;_x000a_null"/>
    <s v="-1"/>
    <s v="-1"/>
    <s v="91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918"/>
    <n v="-1"/>
    <d v="2023-10-19T19:02:11"/>
    <s v="2234891059"/>
    <s v="Android_Subject"/>
    <m/>
    <s v="3.05:32:46"/>
    <d v="2023-10-19T19:24:48"/>
    <m/>
    <d v="2023-10-25T13:34:22"/>
    <m/>
    <m/>
    <b v="1"/>
    <n v="306"/>
    <b v="0"/>
    <m/>
    <s v="22.618388333"/>
    <s v="88.388673333"/>
    <s v="Approved"/>
    <n v="5.5"/>
    <m/>
    <m/>
    <m/>
    <d v="2023-10-19T19:02:11"/>
    <d v="2023-10-19T19:24:48"/>
    <s v="Samit Ghosh"/>
    <n v="-1"/>
    <s v="-1"/>
    <s v="-1"/>
    <s v="LIVE"/>
    <s v="For QC"/>
    <s v=""/>
    <s v="411111112"/>
    <s v="Balaka Sen"/>
    <s v="-1"/>
    <s v="-1"/>
    <s v="1019"/>
    <s v="1902"/>
    <s v=""/>
    <s v="411111112-1019-1902"/>
    <s v="1"/>
    <s v="1"/>
    <s v="0"/>
    <s v="-1"/>
    <s v="-1"/>
    <s v="88.38865166666668"/>
    <s v="22.618441666666666"/>
    <s v="88d 23' 19.146&quot; , 22d 37' 6.39&quot;_x000a_null"/>
    <s v="96"/>
    <s v="-1"/>
    <s v="-1"/>
    <s v="0"/>
    <s v="100%"/>
    <s v="-1"/>
    <s v="CNST1"/>
    <s v="CS9C"/>
    <s v="-1"/>
    <s v="-1"/>
    <s v="-1"/>
    <s v="-1"/>
    <s v="-1"/>
    <s v="2023-10-19T19:04:44+05:30"/>
    <s v="-1"/>
    <s v="2023-10-19T19:04:44+05:30"/>
    <s v="SPEAK TO WOMEN WHO ARE 25 - 45 YEARS OF AGE"/>
    <s v="-1"/>
    <s v="-1"/>
    <s v="-1"/>
    <s v="-1"/>
    <s v="-1"/>
    <s v="-1"/>
    <s v="-1"/>
    <s v="2023-10-19"/>
    <s v="19:05:10"/>
    <s v="-1"/>
    <s v="8"/>
    <s v="2023-10-19T19:05:25+05:30"/>
    <s v="-1"/>
    <s v="9"/>
    <s v="-1"/>
    <s v="Ivy Ghosh"/>
    <x v="1"/>
    <x v="0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OFFICER/EXECUTIVE JUNIOR"/>
    <s v="A2"/>
    <s v="-1"/>
    <s v="A"/>
    <s v="Electricity Connection"/>
    <s v="Ceiling Fan"/>
    <s v="LPG Stove"/>
    <s v="0"/>
    <s v="Colour TV"/>
    <s v="Refrigerator"/>
    <s v="0"/>
    <s v="Personal Computer/ Laptop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9T19:12:24+05:30"/>
    <s v="-1"/>
    <s v="460"/>
    <s v="2023-10-19T19:12:24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Sundrop Flavored Oats"/>
    <s v="0"/>
    <s v="Yogabar"/>
    <s v="0"/>
    <s v="0"/>
    <s v="0"/>
    <s v="0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Kellogg's Special K"/>
    <s v="0"/>
    <s v="0"/>
    <s v="0"/>
    <s v="Patanjali Cornflakes"/>
    <s v="0"/>
    <s v="0"/>
    <s v="0"/>
    <s v="0"/>
    <s v="0"/>
    <s v="0"/>
    <s v="0"/>
    <s v="Kellogg's Cornflakes"/>
    <s v="0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Knorr Soupy Noodles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9T19:19:28+05:30"/>
    <s v="-1"/>
    <s v="42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9:19:44+05:30"/>
    <s v="2023-10-19T19:19:44+05:30"/>
    <s v="-1"/>
    <s v="890"/>
    <s v="-1"/>
    <s v="2023-10-19T19:19:44+05:30"/>
    <s v="2023-10-19T19:19:44+05:30"/>
    <s v="2023-10-19T19:19:44+05:30"/>
    <s v="-1"/>
    <s v="1697723384"/>
    <s v="2023-10-19T19:19:44+05:30"/>
    <s v="WILLING TO PARTICIPATE"/>
    <s v="-1"/>
    <s v=""/>
    <s v="-1"/>
    <s v="SAFFOLA MASALA OATS - CLASSIC MASALA TEST (NP9)"/>
    <s v="2/73"/>
    <s v="16, Dumdum Rd.C.l.T.Building"/>
    <s v="Dumdum"/>
    <s v="700030"/>
    <s v="2/73"/>
    <s v="16, Dumdum Rd.C.l.T.Building"/>
    <s v="Dumdum"/>
    <s v="700030"/>
    <s v="8697285597"/>
    <s v="-1"/>
    <s v="8697285597"/>
    <s v="-1"/>
    <s v="GRADUATE/ POST GRADUATE: GENERAL"/>
    <s v="-1"/>
    <s v="EMPLOYED"/>
    <s v="Working full time"/>
    <s v="4"/>
    <s v="0"/>
    <s v="0"/>
    <s v="0"/>
    <s v="0"/>
    <s v="1"/>
    <s v="1"/>
    <s v="1"/>
    <s v="0"/>
    <s v="1"/>
    <s v="-1"/>
    <s v="-1"/>
    <s v="YES"/>
    <s v="2023-10-19T19:24:46+05:30"/>
    <s v="-1"/>
    <s v="1697723686"/>
    <s v="-1"/>
    <s v="-1"/>
    <s v="-1"/>
    <s v="Screener Section 1"/>
    <s v="Screener Section 2"/>
    <s v="0"/>
    <s v="0"/>
    <s v="Main Section 3"/>
    <s v="0"/>
    <s v="Main Section 5"/>
    <s v="2023-10-19T19:24:46+05:30"/>
    <s v="2023-10-19T19:24:46+05:30"/>
    <s v="-1"/>
    <s v="302"/>
    <s v="-1"/>
    <s v="88.38867333333334"/>
    <s v="22.618388333333336"/>
    <s v="88d 23' 19.224&quot; , 22d 37' 6.198&quot;_x000a_null"/>
    <s v="-1"/>
    <s v="-1"/>
    <s v="1192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37"/>
    <n v="-1"/>
    <d v="2023-10-19T10:30:16"/>
    <s v="2234891014"/>
    <s v="Android_Subject"/>
    <m/>
    <d v="1899-12-30T00:17:38"/>
    <d v="2023-10-19T19:52:03"/>
    <m/>
    <d v="9999-12-31T23:59:59"/>
    <m/>
    <m/>
    <b v="1"/>
    <n v="306"/>
    <b v="0"/>
    <m/>
    <m/>
    <m/>
    <s v="Returned To Surveyor"/>
    <n v="5.5"/>
    <m/>
    <m/>
    <m/>
    <d v="2023-10-19T10:30:16"/>
    <d v="2023-10-19T10:47:54"/>
    <s v="N/A"/>
    <n v="-1"/>
    <s v="-1"/>
    <s v="-1"/>
    <s v="LIVE"/>
    <s v="-1"/>
    <s v=""/>
    <s v="111111117"/>
    <s v="Annu gupta"/>
    <s v="-1"/>
    <s v="-1"/>
    <s v="1019"/>
    <s v="1030"/>
    <s v=""/>
    <s v="111111117-1019-1030"/>
    <s v="1"/>
    <s v="1"/>
    <s v="0"/>
    <s v="-1"/>
    <s v="-1"/>
    <s v="77.16490999999999"/>
    <s v="28.679168333333337"/>
    <s v="77d 9' 53.676&quot; , 28d 40' 45.006&quot;_x000a_null"/>
    <s v="96"/>
    <s v="-1"/>
    <s v="-1"/>
    <s v="0"/>
    <s v="100%"/>
    <s v="-1"/>
    <s v="CNST1"/>
    <s v="CS9C"/>
    <s v="-1"/>
    <s v="-1"/>
    <s v="-1"/>
    <s v="-1"/>
    <s v="-1"/>
    <s v="2023-10-19T10:30:33+05:30"/>
    <s v="-1"/>
    <s v="2023-10-19T10:30:33+05:30"/>
    <s v="SPEAK TO WOMEN WHO ARE 25 - 45 YEARS OF AGE"/>
    <s v="-1"/>
    <s v="-1"/>
    <s v="-1"/>
    <s v="-1"/>
    <s v="-1"/>
    <s v="-1"/>
    <s v="-1"/>
    <s v="2023-10-19"/>
    <s v="10:30:38"/>
    <s v="-1"/>
    <s v="8"/>
    <s v="2023-10-19T10:30:38+05:30"/>
    <s v="-1"/>
    <s v="9"/>
    <s v="-1"/>
    <s v="Simran kour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0:40:43+05:30"/>
    <s v="-1"/>
    <s v="610"/>
    <s v="2023-10-19T10:40:43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9T10:44:19+05:30"/>
    <s v="-1"/>
    <s v="21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9T10:44:34+05:30"/>
    <s v="2023-10-19T10:44:34+05:30"/>
    <s v="-1"/>
    <s v="841"/>
    <s v="-1"/>
    <s v="2023-10-19T10:44:34+05:30"/>
    <s v="2023-10-19T10:44:34+05:30"/>
    <s v="2023-10-19T10:44:34+05:30"/>
    <s v="-1"/>
    <s v="1697692474"/>
    <s v="2023-10-19T10:44:34+05:30"/>
    <s v="WILLING TO PARTICIPATE"/>
    <s v="-1"/>
    <s v=""/>
    <s v="-1"/>
    <s v="SAFFOLA MASALA OATS - CLASSIC MASALA TEST (NP9)"/>
    <s v="132 "/>
    <s v="old 4 story building "/>
    <s v="tagore garden"/>
    <s v="110027"/>
    <s v="132"/>
    <s v="old 4 story building"/>
    <s v="tagore garden"/>
    <s v="110027"/>
    <s v="9899059078"/>
    <s v="-1"/>
    <s v="9899059078"/>
    <s v="-1"/>
    <s v="GRADUATE/ POST GRADUATE: GENERAL"/>
    <s v="-1"/>
    <s v="HOUSEWIFE"/>
    <s v=""/>
    <s v="5"/>
    <s v="1"/>
    <s v="0"/>
    <s v="0"/>
    <s v="1"/>
    <s v="1"/>
    <s v="1"/>
    <s v="1"/>
    <s v="0"/>
    <s v="0"/>
    <s v="1"/>
    <s v="0"/>
    <s v="YES"/>
    <s v="2023-10-19T10:47:53+05:30"/>
    <s v="-1"/>
    <s v="1697692673"/>
    <s v="-1"/>
    <s v="-1"/>
    <s v="-1"/>
    <s v="Screener Section 1"/>
    <s v="Screener Section 2"/>
    <s v="0"/>
    <s v="0"/>
    <s v="Main Section 3"/>
    <s v="0"/>
    <s v="Main Section 5"/>
    <s v="2023-10-19T10:47:53+05:30"/>
    <s v="2023-10-19T10:47:53+05:30"/>
    <s v="-1"/>
    <s v="199"/>
    <s v="-1"/>
    <s v="NaN"/>
    <s v="NaN"/>
    <s v="-1"/>
    <s v="-1"/>
    <s v="-1"/>
    <s v="104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38"/>
    <n v="-1"/>
    <d v="2023-10-19T11:15:49"/>
    <s v="2234891014"/>
    <s v="Android_Subject"/>
    <m/>
    <d v="1899-12-30T00:15:15"/>
    <d v="2023-10-19T19:52:03"/>
    <m/>
    <d v="9999-12-31T23:59:59"/>
    <m/>
    <m/>
    <b v="1"/>
    <n v="306"/>
    <b v="0"/>
    <m/>
    <m/>
    <m/>
    <s v="Returned To Surveyor"/>
    <n v="5.5"/>
    <m/>
    <m/>
    <m/>
    <d v="2023-10-19T11:15:49"/>
    <d v="2023-10-19T11:31:04"/>
    <s v="N/A"/>
    <n v="-1"/>
    <s v="-1"/>
    <s v="-1"/>
    <s v="LIVE"/>
    <s v="-1"/>
    <s v=""/>
    <s v="111111117"/>
    <s v="Annu gupta"/>
    <s v="-1"/>
    <s v="-1"/>
    <s v="1019"/>
    <s v="1115"/>
    <s v=""/>
    <s v="111111117-1019-111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1:16:13+05:30"/>
    <s v="-1"/>
    <s v="2023-10-19T11:16:13+05:30"/>
    <s v="SPEAK TO WOMEN WHO ARE 25 - 45 YEARS OF AGE"/>
    <s v="-1"/>
    <s v="-1"/>
    <s v="-1"/>
    <s v="-1"/>
    <s v="-1"/>
    <s v="-1"/>
    <s v="-1"/>
    <s v="2023-10-19"/>
    <s v="11:16:15"/>
    <s v="-1"/>
    <s v="8"/>
    <s v="2023-10-19T11:16:15+05:30"/>
    <s v="-1"/>
    <s v="9"/>
    <s v="-1"/>
    <s v="Neetu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1:22:31+05:30"/>
    <s v="-1"/>
    <s v="378"/>
    <s v="2023-10-19T11:22:31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1:25:21+05:30"/>
    <s v="-1"/>
    <s v="17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1:25:35+05:30"/>
    <s v="2023-10-19T11:25:35+05:30"/>
    <s v="-1"/>
    <s v="563"/>
    <s v="-1"/>
    <s v="2023-10-19T11:25:35+05:30"/>
    <s v="2023-10-19T11:25:35+05:30"/>
    <s v="2023-10-19T11:25:35+05:30"/>
    <s v="-1"/>
    <s v="1697694935"/>
    <s v="2023-10-19T11:25:35+05:30"/>
    <s v="WILLING TO PARTICIPATE"/>
    <s v="-1"/>
    <s v=""/>
    <s v="-1"/>
    <s v="SAFFOLA MASALA OATS - VEGGIE TWIST CURRENT (BJ6)"/>
    <s v="136"/>
    <s v="old 4 story building"/>
    <s v="tagore garden"/>
    <s v="110027"/>
    <s v="136"/>
    <s v="old 4 story building"/>
    <s v="tagore garden"/>
    <s v="110027"/>
    <s v="9871873130"/>
    <s v="-1"/>
    <s v="9871873130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9T11:31:03+05:30"/>
    <s v="-1"/>
    <s v="1697695263"/>
    <s v="-1"/>
    <s v="-1"/>
    <s v="-1"/>
    <s v="Screener Section 1"/>
    <s v="Screener Section 2"/>
    <s v="0"/>
    <s v="0"/>
    <s v="Main Section 3"/>
    <s v="0"/>
    <s v="Main Section 5"/>
    <s v="2023-10-19T11:31:03+05:30"/>
    <s v="2023-10-19T11:31:03+05:30"/>
    <s v="-1"/>
    <s v="327"/>
    <s v="-1"/>
    <s v="NaN"/>
    <s v="NaN"/>
    <s v="-1"/>
    <s v="-1"/>
    <s v="-1"/>
    <s v="89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39"/>
    <n v="-1"/>
    <d v="2023-10-19T12:05:07"/>
    <s v="2234891014"/>
    <s v="Android_Subject"/>
    <m/>
    <s v="3.04:55:03"/>
    <d v="2023-10-19T19:52:03"/>
    <m/>
    <d v="2023-10-24T14:38:06"/>
    <m/>
    <m/>
    <b v="1"/>
    <n v="306"/>
    <b v="0"/>
    <m/>
    <m/>
    <m/>
    <s v="Approved"/>
    <n v="5.5"/>
    <m/>
    <m/>
    <m/>
    <d v="2023-10-19T12:05:07"/>
    <d v="2023-10-19T12:20:29"/>
    <s v="Inder Jha"/>
    <n v="-1"/>
    <s v="-1"/>
    <s v="-1"/>
    <s v="LIVE"/>
    <s v="For Placement"/>
    <s v=""/>
    <s v="111111117"/>
    <s v="Annu gupta"/>
    <s v="-1"/>
    <s v="-1"/>
    <s v="1019"/>
    <s v="1205"/>
    <s v=""/>
    <s v="111111117-1019-120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2:05:23+05:30"/>
    <s v="-1"/>
    <s v="2023-10-19T12:05:23+05:30"/>
    <s v="SPEAK TO WOMEN WHO ARE 25 - 45 YEARS OF AGE"/>
    <s v="-1"/>
    <s v="-1"/>
    <s v="-1"/>
    <s v="-1"/>
    <s v="-1"/>
    <s v="-1"/>
    <s v="-1"/>
    <s v="2023-10-19"/>
    <s v="12:05:25"/>
    <s v="-1"/>
    <s v="8"/>
    <s v="2023-10-19T12:05:25+05:30"/>
    <s v="-1"/>
    <s v="9"/>
    <s v="-1"/>
    <s v="Anju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9T12:12:55+05:30"/>
    <s v="-1"/>
    <s v="452"/>
    <s v="2023-10-19T12:12:5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15:15+05:30"/>
    <s v="-1"/>
    <s v="14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9T12:15:33+05:30"/>
    <s v="2023-10-19T12:16:48+05:30"/>
    <s v="-1"/>
    <s v="610"/>
    <s v="-1"/>
    <s v="2023-10-19T12:15:33+05:30"/>
    <s v="2023-10-19T12:16:48+05:30"/>
    <s v="2023-10-19T12:16:48+05:30"/>
    <s v="-1"/>
    <s v="1697698008"/>
    <s v="2023-10-19T12:16:48+05:30"/>
    <s v="WILLING TO PARTICIPATE"/>
    <s v="-1"/>
    <s v=""/>
    <s v="-1"/>
    <s v="SAFFOLA MASALA OATS - VEGGIE TWIST CURRENT (BJ6)"/>
    <s v="131 "/>
    <s v="old story building"/>
    <s v="tagore garden"/>
    <s v="110027"/>
    <s v="131"/>
    <s v="old story building"/>
    <s v="tagore garden"/>
    <s v="110027"/>
    <s v="9810604415"/>
    <s v="-1"/>
    <s v="9810604415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9T12:20:27+05:30"/>
    <s v="-1"/>
    <s v="1697698227"/>
    <s v="-1"/>
    <s v="-1"/>
    <s v="-1"/>
    <s v="Screener Section 1"/>
    <s v="Screener Section 2"/>
    <s v="0"/>
    <s v="0"/>
    <s v="Main Section 3"/>
    <s v="0"/>
    <s v="Main Section 5"/>
    <s v="2023-10-19T12:20:27+05:30"/>
    <s v="2023-10-19T12:20:27+05:30"/>
    <s v="-1"/>
    <s v="295"/>
    <s v="-1"/>
    <s v="NaN"/>
    <s v="NaN"/>
    <s v="-1"/>
    <s v="-1"/>
    <s v="-1"/>
    <s v="905"/>
    <s v="-1"/>
    <s v="2023-10-22"/>
    <s v="-1"/>
    <s v="-1"/>
    <s v="SAFFOLA MASALA OATS - VEGGIE TWIST CURRENT (BJ6)"/>
    <s v="2023-10-29"/>
    <s v="13:00:0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40"/>
    <n v="-1"/>
    <d v="2023-10-19T12:39:02"/>
    <s v="2234891014"/>
    <s v="Android_Subject"/>
    <m/>
    <s v="3.04:22:22"/>
    <d v="2023-10-19T19:52:03"/>
    <m/>
    <d v="2023-10-24T14:38:06"/>
    <m/>
    <m/>
    <b v="1"/>
    <n v="306"/>
    <b v="0"/>
    <m/>
    <m/>
    <m/>
    <s v="Approved"/>
    <n v="5.5"/>
    <m/>
    <m/>
    <m/>
    <d v="2023-10-19T12:39:02"/>
    <d v="2023-10-19T12:54:42"/>
    <s v="Inder Jha"/>
    <n v="-1"/>
    <s v="-1"/>
    <s v="-1"/>
    <s v="LIVE"/>
    <s v="For Placement"/>
    <s v=""/>
    <s v="111111117"/>
    <s v="Annu Annu"/>
    <s v="-1"/>
    <s v="-1"/>
    <s v="1019"/>
    <s v="1239"/>
    <s v=""/>
    <s v="111111117-1019-123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2:39:14+05:30"/>
    <s v="-1"/>
    <s v="2023-10-19T12:39:14+05:30"/>
    <s v="SPEAK TO WOMEN WHO ARE 25 - 45 YEARS OF AGE"/>
    <s v="-1"/>
    <s v="-1"/>
    <s v="-1"/>
    <s v="-1"/>
    <s v="-1"/>
    <s v="-1"/>
    <s v="-1"/>
    <s v="2023-10-19"/>
    <s v="12:39:16"/>
    <s v="-1"/>
    <s v="8"/>
    <s v="2023-10-19T12:39:17+05:30"/>
    <s v="-1"/>
    <s v="9"/>
    <s v="-1"/>
    <s v="Mamta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2:46:44+05:30"/>
    <s v="-1"/>
    <s v="450"/>
    <s v="2023-10-19T12:46:4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Bagrry's Flavored Oats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49:04+05:30"/>
    <s v="-1"/>
    <s v="14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2:49:22+05:30"/>
    <s v="2023-10-19T12:49:22+05:30"/>
    <s v="-1"/>
    <s v="608"/>
    <s v="-1"/>
    <s v="2023-10-19T12:49:22+05:30"/>
    <s v="2023-10-19T12:49:22+05:30"/>
    <s v="2023-10-19T12:49:22+05:30"/>
    <s v="-1"/>
    <s v="1697699962"/>
    <s v="2023-10-19T12:49:22+05:30"/>
    <s v="WILLING TO PARTICIPATE"/>
    <s v="-1"/>
    <s v=""/>
    <s v="-1"/>
    <s v="SAFFOLA MASALA OATS - CLASSIC MASALA CURRENT (AF3)"/>
    <s v="152"/>
    <s v="old 4 story building"/>
    <s v="tagore garden"/>
    <s v="110027"/>
    <s v="152"/>
    <s v="old 4 story building"/>
    <s v="tagore garden"/>
    <s v="110027"/>
    <s v="9971807793"/>
    <s v="-1"/>
    <s v="9971807793"/>
    <s v="-1"/>
    <s v="GRADUATE/ POST GRADUATE: GENERAL"/>
    <s v="-1"/>
    <s v="HOUSEWIFE"/>
    <s v=""/>
    <s v="3"/>
    <s v="1"/>
    <s v="0"/>
    <s v="0"/>
    <s v="1"/>
    <s v="1"/>
    <s v="0"/>
    <s v="0"/>
    <s v="0"/>
    <s v="0"/>
    <s v="0"/>
    <s v="1"/>
    <s v="YES"/>
    <s v="2023-10-19T12:54:41+05:30"/>
    <s v="-1"/>
    <s v="1697700281"/>
    <s v="-1"/>
    <s v="-1"/>
    <s v="-1"/>
    <s v="Screener Section 1"/>
    <s v="Screener Section 2"/>
    <s v="0"/>
    <s v="0"/>
    <s v="Main Section 3"/>
    <s v="0"/>
    <s v="Main Section 5"/>
    <s v="2023-10-19T12:54:41+05:30"/>
    <s v="2023-10-19T12:54:41+05:30"/>
    <s v="-1"/>
    <s v="320"/>
    <s v="-1"/>
    <s v="NaN"/>
    <s v="NaN"/>
    <s v="-1"/>
    <s v="-1"/>
    <s v="-1"/>
    <s v="928"/>
    <s v="-1"/>
    <s v="2023-10-22"/>
    <s v="-1"/>
    <s v="-1"/>
    <s v="SAFFOLA MASALA OATS - CLASSIC MASALA CURRENT (AF3)"/>
    <s v="2023-10-29"/>
    <s v="14:00:2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51"/>
    <n v="-1"/>
    <d v="2023-10-19T13:02:12"/>
    <s v="2234891014"/>
    <s v="Android_Subject"/>
    <m/>
    <s v="3.03:59:37"/>
    <d v="2023-10-19T19:52:23"/>
    <m/>
    <d v="2023-10-24T14:38:06"/>
    <m/>
    <m/>
    <b v="1"/>
    <n v="306"/>
    <b v="0"/>
    <m/>
    <m/>
    <m/>
    <s v="Approved"/>
    <n v="5.5"/>
    <m/>
    <m/>
    <m/>
    <d v="2023-10-19T13:02:12"/>
    <d v="2023-10-19T13:25:33"/>
    <s v="Inder Jha"/>
    <n v="-1"/>
    <s v="-1"/>
    <s v="-1"/>
    <s v="LIVE"/>
    <s v="-1"/>
    <s v=""/>
    <s v="111111111"/>
    <s v="seema"/>
    <s v="-1"/>
    <s v="-1"/>
    <s v="1019"/>
    <s v="1302"/>
    <s v=""/>
    <s v="111111111-1019-130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3:02:29+05:30"/>
    <s v="-1"/>
    <s v="2023-10-19T13:02:29+05:30"/>
    <s v="SPEAK TO WOMEN WHO ARE 25 - 45 YEARS OF AGE"/>
    <s v="-1"/>
    <s v="-1"/>
    <s v="-1"/>
    <s v="-1"/>
    <s v="-1"/>
    <s v="-1"/>
    <s v="-1"/>
    <s v="2023-10-19"/>
    <s v="13:02:38"/>
    <s v="-1"/>
    <s v="8"/>
    <s v="2023-10-19T13:02:40+05:30"/>
    <s v="-1"/>
    <s v="9"/>
    <s v="-1"/>
    <s v="Rupali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0"/>
    <s v="Two Wheeler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3:08:54+05:30"/>
    <s v="-1"/>
    <s v="385"/>
    <s v="2023-10-19T13:08:54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9T13:12:30+05:30"/>
    <s v="-1"/>
    <s v="21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12:47+05:30"/>
    <s v="2023-10-19T13:12:47+05:30"/>
    <s v="-1"/>
    <s v="617"/>
    <s v="-1"/>
    <s v="2023-10-19T13:12:47+05:30"/>
    <s v="2023-10-19T13:12:47+05:30"/>
    <s v="2023-10-19T13:12:47+05:30"/>
    <s v="-1"/>
    <s v="1697701367"/>
    <s v="2023-10-19T13:12:47+05:30"/>
    <s v="WILLING TO PARTICIPATE"/>
    <s v="-1"/>
    <s v=""/>
    <s v="-1"/>
    <s v="SAFFOLA MASALA OATS - CLASSIC MASALA TEST (NP9)"/>
    <s v="63/5 "/>
    <s v="tilak nagar"/>
    <s v="tilak nagar"/>
    <s v="110018"/>
    <s v="63/5"/>
    <s v="tilak nagar"/>
    <s v="tilak nagar"/>
    <s v="110018"/>
    <s v="9654288621"/>
    <s v="-1"/>
    <s v="9654288621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9T13:25:33+05:30"/>
    <s v="-1"/>
    <s v="1697702133"/>
    <s v="-1"/>
    <s v="-1"/>
    <s v="-1"/>
    <s v="Screener Section 1"/>
    <s v="Screener Section 2"/>
    <s v="0"/>
    <s v="0"/>
    <s v="Main Section 3"/>
    <s v="0"/>
    <s v="Main Section 5"/>
    <s v="2023-10-19T13:25:33+05:30"/>
    <s v="2023-10-19T13:25:33+05:30"/>
    <s v="-1"/>
    <s v="766"/>
    <s v="-1"/>
    <s v="NaN"/>
    <s v="NaN"/>
    <s v="-1"/>
    <s v="-1"/>
    <s v="-1"/>
    <s v="138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52"/>
    <n v="-1"/>
    <d v="2023-10-19T12:01:29"/>
    <s v="2234891014"/>
    <s v="Android_Subject"/>
    <m/>
    <d v="1899-12-30T00:15:30"/>
    <d v="2023-10-19T19:52:23"/>
    <m/>
    <d v="9999-12-31T23:59:59"/>
    <m/>
    <m/>
    <b v="1"/>
    <n v="306"/>
    <b v="0"/>
    <m/>
    <m/>
    <m/>
    <s v="Returned To Surveyor"/>
    <n v="5.5"/>
    <m/>
    <m/>
    <m/>
    <d v="2023-10-19T12:01:29"/>
    <d v="2023-10-19T12:16:59"/>
    <s v="N/A"/>
    <n v="-1"/>
    <s v="-1"/>
    <s v="-1"/>
    <s v="LIVE"/>
    <s v="-1"/>
    <s v=""/>
    <s v="111111111"/>
    <s v="seema"/>
    <s v="-1"/>
    <s v="-1"/>
    <s v="1019"/>
    <s v="1201"/>
    <s v=""/>
    <s v="111111111-1019-12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2:02:05+05:30"/>
    <s v="-1"/>
    <s v="2023-10-19T12:02:05+05:30"/>
    <s v="SPEAK TO WOMEN WHO ARE 25 - 45 YEARS OF AGE"/>
    <s v="-1"/>
    <s v="-1"/>
    <s v="-1"/>
    <s v="-1"/>
    <s v="-1"/>
    <s v="-1"/>
    <s v="-1"/>
    <s v="2023-10-19"/>
    <s v="12:02:08"/>
    <s v="-1"/>
    <s v="8"/>
    <s v="2023-10-19T12:02:09+05:30"/>
    <s v="-1"/>
    <s v="9"/>
    <s v="-1"/>
    <s v="seema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2:08:13+05:30"/>
    <s v="-1"/>
    <s v="368"/>
    <s v="2023-10-19T12:08:13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Kosh Flavored Oats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11:04+05:30"/>
    <s v="-1"/>
    <s v="17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2:11:16+05:30"/>
    <s v="2023-10-19T12:12:09+05:30"/>
    <s v="-1"/>
    <s v="551"/>
    <s v="-1"/>
    <s v="2023-10-19T12:11:16+05:30"/>
    <s v="2023-10-19T12:12:09+05:30"/>
    <s v="2023-10-19T12:12:09+05:30"/>
    <s v="-1"/>
    <s v="1697697729"/>
    <s v="2023-10-19T12:12:09+05:30"/>
    <s v="WILLING TO PARTICIPATE"/>
    <s v="-1"/>
    <s v=""/>
    <s v="-1"/>
    <s v="SAFFOLA MASALA OATS - VEGGIE TWIST TEST (LK2)"/>
    <s v="63/4"/>
    <s v="tilak nagar"/>
    <s v="tilak nagar"/>
    <s v="110018"/>
    <s v="63/4"/>
    <s v="tilak nagar"/>
    <s v="tilak nagar"/>
    <s v="110018"/>
    <s v="8447891896"/>
    <s v="-1"/>
    <s v="8447891896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19T12:16:58+05:30"/>
    <s v="-1"/>
    <s v="1697698018"/>
    <s v="-1"/>
    <s v="-1"/>
    <s v="-1"/>
    <s v="Screener Section 1"/>
    <s v="Screener Section 2"/>
    <s v="0"/>
    <s v="0"/>
    <s v="Main Section 3"/>
    <s v="0"/>
    <s v="Main Section 5"/>
    <s v="2023-10-19T12:16:58+05:30"/>
    <s v="2023-10-19T12:16:58+05:30"/>
    <s v="-1"/>
    <s v="342"/>
    <s v="-1"/>
    <s v="NaN"/>
    <s v="NaN"/>
    <s v="-1"/>
    <s v="-1"/>
    <s v="-1"/>
    <s v="89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53"/>
    <n v="-1"/>
    <d v="2023-10-19T12:35:18"/>
    <s v="2234891014"/>
    <s v="Android_Subject"/>
    <m/>
    <d v="1899-12-30T00:23:04"/>
    <d v="2023-10-19T19:52:23"/>
    <m/>
    <d v="9999-12-31T23:59:59"/>
    <m/>
    <m/>
    <b v="1"/>
    <n v="306"/>
    <b v="0"/>
    <m/>
    <m/>
    <m/>
    <s v="Returned To Surveyor"/>
    <n v="5.5"/>
    <m/>
    <m/>
    <m/>
    <d v="2023-10-19T12:35:18"/>
    <d v="2023-10-19T12:58:22"/>
    <s v="N/A"/>
    <n v="-1"/>
    <s v="-1"/>
    <s v="-1"/>
    <s v="LIVE"/>
    <s v="-1"/>
    <s v=""/>
    <s v="111111111"/>
    <s v="seema"/>
    <s v="-1"/>
    <s v="-1"/>
    <s v="1019"/>
    <s v="1235"/>
    <s v=""/>
    <s v="111111111-1019-12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2:35:33+05:30"/>
    <s v="-1"/>
    <s v="2023-10-19T12:35:33+05:30"/>
    <s v="SPEAK TO WOMEN WHO ARE 25 - 45 YEARS OF AGE"/>
    <s v="-1"/>
    <s v="-1"/>
    <s v="-1"/>
    <s v="-1"/>
    <s v="-1"/>
    <s v="-1"/>
    <s v="-1"/>
    <s v="2023-10-19"/>
    <s v="12:35:36"/>
    <s v="-1"/>
    <s v="8"/>
    <s v="2023-10-19T12:35:37+05:30"/>
    <s v="-1"/>
    <s v="9"/>
    <s v="-1"/>
    <s v="Kanchan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10+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9T12:57:26+05:30"/>
    <s v="-1"/>
    <s v="1313"/>
    <s v="2023-10-19T12:57:26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Saffola Oodles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57:34+05:30"/>
    <s v="-1"/>
    <s v="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2:44:58+05:30"/>
    <s v="2023-10-19T12:57:38+05:30"/>
    <s v="-1"/>
    <s v="565"/>
    <s v="-1"/>
    <s v="2023-10-19T12:44:58+05:30"/>
    <s v="2023-10-19T12:57:38+05:30"/>
    <s v="2023-10-19T12:57:38+05:30"/>
    <s v="-1"/>
    <s v="1697700458"/>
    <s v="2023-10-19T12:57:38+05:30"/>
    <s v="WILLING TO PARTICIPATE"/>
    <s v="-1"/>
    <s v=""/>
    <s v="-1"/>
    <s v="SAFFOLA MASALA OATS - VEGGIE TWIST TEST (LK2)"/>
    <s v="63/5 top floor "/>
    <s v="tilak nagar"/>
    <s v="tilak nagar"/>
    <s v="110018"/>
    <s v="63/5 top floor"/>
    <s v="tilak nagar"/>
    <s v="tilak nagar"/>
    <s v="110018"/>
    <s v="8750040001"/>
    <s v="-1"/>
    <s v="8750040001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9T12:58:21+05:30"/>
    <s v="-1"/>
    <s v="1697700501"/>
    <s v="-1"/>
    <s v="-1"/>
    <s v="-1"/>
    <s v="Screener Section 1"/>
    <s v="0"/>
    <s v="0"/>
    <s v="0"/>
    <s v="Main Section 3"/>
    <s v="0"/>
    <s v="Main Section 5"/>
    <s v="2023-10-19T12:58:21+05:30"/>
    <s v="2023-10-19T12:58:21+05:30"/>
    <s v="-1"/>
    <s v="803"/>
    <s v="-1"/>
    <s v="NaN"/>
    <s v="NaN"/>
    <s v="-1"/>
    <s v="-1"/>
    <s v="-1"/>
    <s v="136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89"/>
    <n v="-1"/>
    <d v="2023-10-19T13:10:02"/>
    <s v="2234891014"/>
    <s v="Android_Subject"/>
    <m/>
    <d v="1899-12-30T00:14:13"/>
    <d v="2023-10-19T19:53:45"/>
    <m/>
    <d v="9999-12-31T23:59:59"/>
    <m/>
    <m/>
    <b v="1"/>
    <n v="306"/>
    <b v="0"/>
    <m/>
    <m/>
    <m/>
    <s v="Returned To Surveyor"/>
    <n v="5.5"/>
    <m/>
    <m/>
    <m/>
    <d v="2023-10-19T13:10:02"/>
    <d v="2023-10-19T13:24:15"/>
    <s v="N/A"/>
    <n v="-1"/>
    <s v="-1"/>
    <s v="-1"/>
    <s v="LIVE"/>
    <s v="-1"/>
    <s v=""/>
    <s v="111111117"/>
    <s v="annu gupta"/>
    <s v="-1"/>
    <s v="-1"/>
    <s v="1019"/>
    <s v="1310"/>
    <s v=""/>
    <s v="111111117-1019-13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3:10:19+05:30"/>
    <s v="-1"/>
    <s v="2023-10-19T13:10:19+05:30"/>
    <s v="SPEAK TO WOMEN WHO ARE 25 - 45 YEARS OF AGE"/>
    <s v="-1"/>
    <s v="-1"/>
    <s v="-1"/>
    <s v="-1"/>
    <s v="-1"/>
    <s v="-1"/>
    <s v="-1"/>
    <s v="2023-10-19"/>
    <s v="13:10:21"/>
    <s v="-1"/>
    <s v="8"/>
    <s v="2023-10-19T13:10:22+05:30"/>
    <s v="-1"/>
    <s v="9"/>
    <s v="-1"/>
    <s v="chanda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9T13:14:15+05:30"/>
    <s v="-1"/>
    <s v="236"/>
    <s v="2023-10-19T13:14:1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3:16:35+05:30"/>
    <s v="-1"/>
    <s v="14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16:48+05:30"/>
    <s v="2023-10-19T13:16:48+05:30"/>
    <s v="-1"/>
    <s v="389"/>
    <s v="-1"/>
    <s v="2023-10-19T13:16:48+05:30"/>
    <s v="2023-10-19T13:16:48+05:30"/>
    <s v="2023-10-19T13:16:48+05:30"/>
    <s v="-1"/>
    <s v="1697701608"/>
    <s v="2023-10-19T13:16:48+05:30"/>
    <s v="WILLING TO PARTICIPATE"/>
    <s v="-1"/>
    <s v=""/>
    <s v="-1"/>
    <s v="SAFFOLA MASALA OATS - CLASSIC MASALA TEST (NP9)"/>
    <s v="131A"/>
    <s v=" old story building"/>
    <s v="tagore garden"/>
    <s v="110027"/>
    <s v="131A"/>
    <s v="old story building"/>
    <s v="tagore garden"/>
    <s v="110027"/>
    <s v="8448409893"/>
    <s v="-1"/>
    <s v="8448409893"/>
    <s v="-1"/>
    <s v="SOME COLLEGE (INCLUDES A DIPLOMA) BUT NOT GRADUATE"/>
    <s v="-1"/>
    <s v="HOUSEWIFE"/>
    <s v=""/>
    <s v="4"/>
    <s v="0"/>
    <s v="1"/>
    <s v="1"/>
    <s v="0"/>
    <s v="0"/>
    <s v="1"/>
    <s v="1"/>
    <s v="0"/>
    <s v="0"/>
    <s v="-1"/>
    <s v="-1"/>
    <s v="YES"/>
    <s v="2023-10-19T13:24:14+05:30"/>
    <s v="-1"/>
    <s v="1697702054"/>
    <s v="-1"/>
    <s v="-1"/>
    <s v="-1"/>
    <s v="Screener Section 1"/>
    <s v="Screener Section 2"/>
    <s v="0"/>
    <s v="0"/>
    <s v="Main Section 3"/>
    <s v="0"/>
    <s v="Main Section 5"/>
    <s v="2023-10-19T13:24:14+05:30"/>
    <s v="2023-10-19T13:24:14+05:30"/>
    <s v="-1"/>
    <s v="446"/>
    <s v="-1"/>
    <s v="NaN"/>
    <s v="NaN"/>
    <s v="-1"/>
    <s v="-1"/>
    <s v="-1"/>
    <s v="83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1109"/>
    <n v="-1"/>
    <d v="2023-10-19T19:26:51"/>
    <s v="2234891023"/>
    <s v="Android_Subject"/>
    <m/>
    <s v="2.20:44:11"/>
    <d v="2023-10-19T19:57:10"/>
    <m/>
    <d v="2023-10-21T17:18:25"/>
    <m/>
    <m/>
    <b v="1"/>
    <n v="306"/>
    <b v="0"/>
    <m/>
    <s v="19.12102"/>
    <s v="72.848876667"/>
    <s v="Approved"/>
    <n v="5.5"/>
    <m/>
    <m/>
    <m/>
    <d v="2023-10-19T19:26:51"/>
    <d v="2023-10-19T19:57:10"/>
    <s v="Rupali Kaskar"/>
    <n v="-1"/>
    <s v="-1"/>
    <s v="-1"/>
    <s v="LIVE"/>
    <s v="For Placement"/>
    <s v=""/>
    <s v="211111115"/>
    <s v="varsha goradia"/>
    <s v="-1"/>
    <s v="-1"/>
    <s v="1019"/>
    <s v="1926"/>
    <s v=""/>
    <s v="211111115-1019-1926"/>
    <s v="1"/>
    <s v="1"/>
    <s v="0"/>
    <s v="-1"/>
    <s v="-1"/>
    <s v="72.84909833333333"/>
    <s v="19.12136"/>
    <s v="72d 50' 56.754&quot; , 19d 7' 16.896&quot;_x000a_null"/>
    <s v="96"/>
    <s v="-1"/>
    <s v="-1"/>
    <s v="0"/>
    <s v="100%"/>
    <s v="-1"/>
    <s v="CNST3"/>
    <s v="CS10"/>
    <s v="-1"/>
    <s v="-1"/>
    <s v="-1"/>
    <s v="-1"/>
    <s v="-1"/>
    <s v="2023-10-19T19:27:05+05:30"/>
    <s v="-1"/>
    <s v="2023-10-19T19:27:05+05:30"/>
    <s v="SPEAK TO WOMEN WHO ARE 25 - 45 YEARS OF AGE"/>
    <s v="-1"/>
    <s v="-1"/>
    <s v="-1"/>
    <s v="-1"/>
    <s v="-1"/>
    <s v="-1"/>
    <s v="-1"/>
    <s v="2023-10-19"/>
    <s v="19:27:08"/>
    <s v="-1"/>
    <s v="8"/>
    <s v="2023-10-19T19:27:11+05:30"/>
    <s v="-1"/>
    <s v="9"/>
    <s v="-1"/>
    <s v="Pushti jain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0"/>
    <s v="0"/>
    <s v="-1"/>
    <s v="No"/>
    <s v="-1"/>
    <s v="9+"/>
    <s v="-1"/>
    <s v="A1"/>
    <s v="-1"/>
    <s v="NCCS A"/>
    <s v="It's usually me who chooses the food products that we use in this household"/>
    <s v="-1"/>
    <s v="2023-10-19T19:33:51+05:30"/>
    <s v="-1"/>
    <s v="406"/>
    <s v="2023-10-19T19:33:5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9:37:38+05:30"/>
    <s v="-1"/>
    <s v="22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9:37:54+05:30"/>
    <s v="2023-10-19T19:37:54+05:30"/>
    <s v="-1"/>
    <s v="645"/>
    <s v="-1"/>
    <s v="2023-10-19T19:37:54+05:30"/>
    <s v="2023-10-19T19:37:54+05:30"/>
    <s v="2023-10-19T19:37:54+05:30"/>
    <s v="-1"/>
    <s v="1697724474"/>
    <s v="2023-10-19T19:37:54+05:30"/>
    <s v="WILLING TO PARTICIPATE"/>
    <s v="-1"/>
    <s v=""/>
    <s v="-1"/>
    <s v="SAFFOLA MASALA OATS - VEGGIE TWIST CURRENT (BJ6)"/>
    <s v="Adinath bldg room no 201 2nd floor"/>
    <s v="nagardas road "/>
    <s v="Andheri east"/>
    <s v="400069"/>
    <s v="Adinath bldg room no 201 2nd floor"/>
    <s v="nagardas road"/>
    <s v="Andheri east"/>
    <s v="400069"/>
    <s v="9321450828"/>
    <s v="-1"/>
    <s v="9321450828"/>
    <s v="-1"/>
    <s v="GRADUATE/ POST GRADUATE: GENERAL"/>
    <s v="-1"/>
    <s v="HOUSEWIFE"/>
    <s v=""/>
    <s v="4"/>
    <s v="0"/>
    <s v="1"/>
    <s v="0"/>
    <s v="0"/>
    <s v="0"/>
    <s v="1"/>
    <s v="1"/>
    <s v="1"/>
    <s v="0"/>
    <s v="-1"/>
    <s v="-1"/>
    <s v="YES"/>
    <s v="2023-10-19T19:41:33+05:30"/>
    <s v="-1"/>
    <s v="1697724693"/>
    <s v="-1"/>
    <s v="-1"/>
    <s v="-1"/>
    <s v="Screener Section 1"/>
    <s v="Screener Section 2"/>
    <s v="0"/>
    <s v="0"/>
    <s v="Main Section 3"/>
    <s v="0"/>
    <s v="Main Section 5"/>
    <s v="2023-10-19T19:41:33+05:30"/>
    <s v="2023-10-19T19:41:33+05:30"/>
    <s v="-1"/>
    <s v="220"/>
    <s v="-1"/>
    <s v="72.84887666666667"/>
    <s v="19.121019999999998"/>
    <s v="72d 50' 55.956&quot; , 19d 7' 15.672&quot;_x000a_null"/>
    <s v="-1"/>
    <s v="-1"/>
    <s v="865"/>
    <s v="-1"/>
    <s v="2023-10-22"/>
    <s v="-1"/>
    <s v="-1"/>
    <s v="SAFFOLA MASALA OATS - VEGGIE TWIST CURRENT (BJ6)"/>
    <s v="2023-10-29"/>
    <s v="16:11:0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867"/>
    <n v="-1"/>
    <d v="2023-10-19T19:33:00"/>
    <s v="2234891059"/>
    <s v="Android_Subject"/>
    <m/>
    <s v="3.05:05:24"/>
    <d v="2023-10-19T20:55:41"/>
    <m/>
    <d v="2023-10-25T13:34:22"/>
    <m/>
    <m/>
    <b v="1"/>
    <n v="306"/>
    <b v="0"/>
    <m/>
    <s v="22.61853"/>
    <s v="88.38887"/>
    <s v="Approved"/>
    <n v="5.5"/>
    <m/>
    <m/>
    <m/>
    <d v="2023-10-19T19:33:00"/>
    <d v="2023-10-19T19:55:13"/>
    <s v="Samit Ghosh"/>
    <n v="-1"/>
    <s v="-1"/>
    <s v="-1"/>
    <s v="LIVE"/>
    <s v="For QC"/>
    <s v=""/>
    <s v="411111112"/>
    <s v="Balaka Sen"/>
    <s v="-1"/>
    <s v="-1"/>
    <s v="1019"/>
    <s v="1933"/>
    <s v=""/>
    <s v="411111112-1019-1933"/>
    <s v="1"/>
    <s v="1"/>
    <s v="0"/>
    <s v="-1"/>
    <s v="-1"/>
    <s v="88.38885499999999"/>
    <s v="22.618528333333334"/>
    <s v="88d 23' 19.878&quot; , 22d 37' 6.702&quot;_x000a_null"/>
    <s v="96"/>
    <s v="-1"/>
    <s v="-1"/>
    <s v="0"/>
    <s v="100%"/>
    <s v="-1"/>
    <s v="CNST1"/>
    <s v="CS9C"/>
    <s v="-1"/>
    <s v="-1"/>
    <s v="-1"/>
    <s v="-1"/>
    <s v="-1"/>
    <s v="2023-10-19T19:33:57+05:30"/>
    <s v="-1"/>
    <s v="2023-10-19T19:33:57+05:30"/>
    <s v="SPEAK TO WOMEN WHO ARE 25 - 45 YEARS OF AGE"/>
    <s v="-1"/>
    <s v="-1"/>
    <s v="-1"/>
    <s v="-1"/>
    <s v="-1"/>
    <s v="-1"/>
    <s v="-1"/>
    <s v="2023-10-19"/>
    <s v="19:34:19"/>
    <s v="-1"/>
    <s v="8"/>
    <s v="2023-10-19T19:34:31+05:30"/>
    <s v="-1"/>
    <s v="9"/>
    <s v="-1"/>
    <s v="Smriti Chakraborty"/>
    <x v="1"/>
    <x v="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9T19:42:06+05:30"/>
    <s v="-1"/>
    <s v="489"/>
    <s v="2023-10-19T19:42:06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Ready To Cook Soups"/>
    <s v="0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Maggi Oats Noodles"/>
    <s v="Maggi Vegetable Atta Noodles"/>
    <s v="0"/>
    <s v="0"/>
    <s v="Saffola Oodles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Maggi Masala Noodles"/>
    <s v="2023-10-19T19:50:06+05:30"/>
    <s v="-1"/>
    <s v="48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9:50:31+05:30"/>
    <s v="2023-10-19T19:50:45+05:30"/>
    <s v="-1"/>
    <s v="982"/>
    <s v="-1"/>
    <s v="2023-10-19T19:50:31+05:30"/>
    <s v="2023-10-19T19:50:45+05:30"/>
    <s v="2023-10-19T19:50:45+05:30"/>
    <s v="-1"/>
    <s v="1697725245"/>
    <s v="2023-10-19T19:50:45+05:30"/>
    <s v="WILLING TO PARTICIPATE"/>
    <s v="-1"/>
    <s v=""/>
    <s v="-1"/>
    <s v="SAFFOLA MASALA OATS - VEGGIE TWIST TEST (LK2)"/>
    <s v="2/62"/>
    <s v="16, Dumdum Rd C.I.T.Building"/>
    <s v="Dumdum"/>
    <s v="700030"/>
    <s v="2/62"/>
    <s v="16, Dumdum Rd C.I.T.Building"/>
    <s v="Dumdum"/>
    <s v="700030"/>
    <s v="6290131913"/>
    <s v="-1"/>
    <s v="6290131913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9T19:55:11+05:30"/>
    <s v="-1"/>
    <s v="1697725511"/>
    <s v="-1"/>
    <s v="-1"/>
    <s v="-1"/>
    <s v="Screener Section 1"/>
    <s v="Screener Section 2"/>
    <s v="0"/>
    <s v="0"/>
    <s v="Main Section 3"/>
    <s v="0"/>
    <s v="Main Section 5"/>
    <s v="2023-10-19T19:55:11+05:30"/>
    <s v="2023-10-19T19:55:11+05:30"/>
    <s v="-1"/>
    <s v="280"/>
    <s v="-1"/>
    <s v="88.38887000000001"/>
    <s v="22.618530000000003"/>
    <s v="88d 23' 19.932&quot; , 22d 37' 6.708&quot;_x000a_null"/>
    <s v="-1"/>
    <s v="-1"/>
    <s v="1262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868"/>
    <n v="-1"/>
    <d v="2023-10-19T20:02:59"/>
    <s v="2234891059"/>
    <s v="Android_Subject"/>
    <m/>
    <s v="3.04:38:39"/>
    <d v="2023-10-19T20:55:41"/>
    <m/>
    <d v="2023-10-25T13:34:22"/>
    <m/>
    <m/>
    <b v="1"/>
    <n v="306"/>
    <b v="0"/>
    <m/>
    <s v="22.618341667"/>
    <s v="88.388285"/>
    <s v="Approved"/>
    <n v="5.5"/>
    <m/>
    <m/>
    <m/>
    <d v="2023-10-19T20:02:59"/>
    <d v="2023-10-19T20:19:41"/>
    <s v="Samit Ghosh"/>
    <n v="-1"/>
    <s v="-1"/>
    <s v="-1"/>
    <s v="LIVE"/>
    <s v="For QC"/>
    <s v=""/>
    <s v="411111112"/>
    <s v="Balaka Sen"/>
    <s v="-1"/>
    <s v="-1"/>
    <s v="1019"/>
    <s v="2002"/>
    <s v=""/>
    <s v="411111112-1019-2002"/>
    <s v="1"/>
    <s v="1"/>
    <s v="0"/>
    <s v="-1"/>
    <s v="-1"/>
    <s v="88.38829666666668"/>
    <s v="22.618298333333335"/>
    <s v="88d 23' 17.868&quot; , 22d 37' 5.874&quot;_x000a_null"/>
    <s v="96"/>
    <s v="-1"/>
    <s v="-1"/>
    <s v="0"/>
    <s v="100%"/>
    <s v="-1"/>
    <s v="CNST1"/>
    <s v="CS9C"/>
    <s v="-1"/>
    <s v="-1"/>
    <s v="-1"/>
    <s v="-1"/>
    <s v="-1"/>
    <s v="2023-10-19T20:03:27+05:30"/>
    <s v="-1"/>
    <s v="2023-10-19T20:03:27+05:30"/>
    <s v="SPEAK TO WOMEN WHO ARE 25 - 45 YEARS OF AGE"/>
    <s v="-1"/>
    <s v="-1"/>
    <s v="-1"/>
    <s v="-1"/>
    <s v="-1"/>
    <s v="-1"/>
    <s v="-1"/>
    <s v="2023-10-19"/>
    <s v="20:03:47"/>
    <s v="-1"/>
    <s v="8"/>
    <s v="2023-10-19T20:03:50+05:30"/>
    <s v="-1"/>
    <s v="9"/>
    <s v="-1"/>
    <s v="Rumpa Nag"/>
    <x v="1"/>
    <x v="0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20:09:41+05:30"/>
    <s v="-1"/>
    <s v="374"/>
    <s v="2023-10-19T20:09:41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Britannia Healthy Start Flavored Oats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0"/>
    <s v="0"/>
    <s v="Mohun's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20:15:00+05:30"/>
    <s v="-1"/>
    <s v="31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9T20:15:22+05:30"/>
    <s v="2023-10-19T20:15:22+05:30"/>
    <s v="-1"/>
    <s v="713"/>
    <s v="-1"/>
    <s v="2023-10-19T20:15:22+05:30"/>
    <s v="2023-10-19T20:15:22+05:30"/>
    <s v="2023-10-19T20:15:22+05:30"/>
    <s v="-1"/>
    <s v="1697726722"/>
    <s v="2023-10-19T20:15:22+05:30"/>
    <s v="WILLING TO PARTICIPATE"/>
    <s v="-1"/>
    <s v=""/>
    <s v="-1"/>
    <s v="SAFFOLA MASALA OATS - CLASSIC MASALA TEST (NP9)"/>
    <s v="1/23"/>
    <s v="16, Dumdum Rd"/>
    <s v="Dumdum"/>
    <s v="700030"/>
    <s v="1/23"/>
    <s v="16, Dumdum Rd"/>
    <s v="Dumdum"/>
    <s v="700030"/>
    <s v="9007653206"/>
    <s v="-1"/>
    <s v="9007653206"/>
    <s v="-1"/>
    <s v="GRADUATE/ POST GRADUATE: GENERAL"/>
    <s v="-1"/>
    <s v="HOUSEWIFE"/>
    <s v=""/>
    <s v="4"/>
    <s v="0"/>
    <s v="1"/>
    <s v="0"/>
    <s v="0"/>
    <s v="1"/>
    <s v="1"/>
    <s v="0"/>
    <s v="0"/>
    <s v="1"/>
    <s v="-1"/>
    <s v="-1"/>
    <s v="YES"/>
    <s v="2023-10-19T20:19:40+05:30"/>
    <s v="-1"/>
    <s v="1697726980"/>
    <s v="-1"/>
    <s v="-1"/>
    <s v="-1"/>
    <s v="Screener Section 1"/>
    <s v="Screener Section 2"/>
    <s v="0"/>
    <s v="0"/>
    <s v="Main Section 3"/>
    <s v="0"/>
    <s v="Main Section 5"/>
    <s v="2023-10-19T20:19:40+05:30"/>
    <s v="2023-10-19T20:19:40+05:30"/>
    <s v="-1"/>
    <s v="258"/>
    <s v="-1"/>
    <s v="88.388285"/>
    <s v="22.618341666666666"/>
    <s v="88d 23' 17.826&quot; , 22d 37' 6.03&quot;_x000a_null"/>
    <s v="-1"/>
    <s v="-1"/>
    <s v="971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869"/>
    <n v="-1"/>
    <d v="2023-10-19T20:24:28"/>
    <s v="2234891059"/>
    <s v="Android_Subject"/>
    <m/>
    <s v="3.04:20:47"/>
    <d v="2023-10-19T20:55:41"/>
    <m/>
    <d v="2023-10-25T13:34:22"/>
    <m/>
    <m/>
    <b v="1"/>
    <n v="306"/>
    <b v="0"/>
    <m/>
    <s v="22.61848"/>
    <s v="88.388413333"/>
    <s v="Approved"/>
    <n v="5.5"/>
    <m/>
    <m/>
    <m/>
    <d v="2023-10-19T20:24:28"/>
    <d v="2023-10-19T20:40:23"/>
    <s v="Samit Ghosh"/>
    <n v="-1"/>
    <s v="-1"/>
    <s v="-1"/>
    <s v="LIVE"/>
    <s v="For QC"/>
    <s v=""/>
    <s v="411111112"/>
    <s v="Balaka Sen"/>
    <s v="-1"/>
    <s v="-1"/>
    <s v="1019"/>
    <s v="2024"/>
    <s v=""/>
    <s v="411111112-1019-2024"/>
    <s v="1"/>
    <s v="1"/>
    <s v="0"/>
    <s v="-1"/>
    <s v="-1"/>
    <s v="88.38843166666666"/>
    <s v="22.618458333333333"/>
    <s v="88d 23' 18.354&quot; , 22d 37' 6.45&quot;_x000a_null"/>
    <s v="96"/>
    <s v="-1"/>
    <s v="-1"/>
    <s v="0"/>
    <s v="100%"/>
    <s v="-1"/>
    <s v="CNST1"/>
    <s v="CS9C"/>
    <s v="-1"/>
    <s v="-1"/>
    <s v="-1"/>
    <s v="-1"/>
    <s v="-1"/>
    <s v="2023-10-19T20:25:06+05:30"/>
    <s v="-1"/>
    <s v="2023-10-19T20:25:06+05:30"/>
    <s v="SPEAK TO WOMEN WHO ARE 25 - 45 YEARS OF AGE"/>
    <s v="-1"/>
    <s v="-1"/>
    <s v="-1"/>
    <s v="-1"/>
    <s v="-1"/>
    <s v="-1"/>
    <s v="-1"/>
    <s v="2023-10-19"/>
    <s v="20:25:38"/>
    <s v="-1"/>
    <s v="8"/>
    <s v="2023-10-19T20:25:45+05:30"/>
    <s v="-1"/>
    <s v="9"/>
    <s v="-1"/>
    <s v="Reshma Das"/>
    <x v="1"/>
    <x v="0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20:31:30+05:30"/>
    <s v="-1"/>
    <s v="384"/>
    <s v="2023-10-19T20:31:3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0"/>
    <s v="MTR Flavored Oats"/>
    <s v="Patanjali Flavored Oats"/>
    <s v="Quaker Flavored Oats"/>
    <s v="Saffola Masala Oats"/>
    <s v="Sundrop Flavored Oats"/>
    <s v="Tata Soulful Flavored Oats"/>
    <s v="Yogabar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Kellogg's Honey Loops"/>
    <s v="0"/>
    <s v="Kellogg's Muesli"/>
    <s v="Kellogg's Special K"/>
    <s v="Kwality"/>
    <s v="0"/>
    <s v="0"/>
    <s v="Patanjali Cornflakes"/>
    <s v="Soulfull"/>
    <s v="0"/>
    <s v="Yoga Bar"/>
    <s v="0"/>
    <s v="0"/>
    <s v="0"/>
    <s v="0"/>
    <s v="0"/>
    <s v="0"/>
    <s v="0"/>
    <s v="0"/>
    <s v="0"/>
    <s v="0"/>
    <s v="Kellogg's Cornflakes"/>
    <s v="0"/>
    <s v="0"/>
    <s v="0"/>
    <s v="Kellogg's Special K"/>
    <s v="0"/>
    <s v="0"/>
    <s v="0"/>
    <s v="Patanjali Cornflakes"/>
    <s v="0"/>
    <s v="0"/>
    <s v="0"/>
    <s v="0"/>
    <s v="0"/>
    <s v="0"/>
    <s v="0"/>
    <s v="Kellogg's Cornflakes"/>
    <s v="0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Top Ramen Noodles"/>
    <s v="0"/>
    <s v="0"/>
    <s v="0"/>
    <s v="0"/>
    <s v="0"/>
    <s v="0"/>
    <s v="Maggi Masala Noodles"/>
    <s v="2023-10-19T20:36:14+05:30"/>
    <s v="-1"/>
    <s v="2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20:36:30+05:30"/>
    <s v="2023-10-19T20:36:30+05:30"/>
    <s v="-1"/>
    <s v="684"/>
    <s v="-1"/>
    <s v="2023-10-19T20:36:30+05:30"/>
    <s v="2023-10-19T20:36:30+05:30"/>
    <s v="2023-10-19T20:36:30+05:30"/>
    <s v="-1"/>
    <s v="1697727990"/>
    <s v="2023-10-19T20:36:30+05:30"/>
    <s v="WILLING TO PARTICIPATE"/>
    <s v="-1"/>
    <s v=""/>
    <s v="-1"/>
    <s v="SAFFOLA MASALA OATS - CLASSIC MASALA CURRENT (AF3)"/>
    <s v="1/12"/>
    <s v="16,Dumdum Rd.C.I.T.Building"/>
    <s v="Dumdum"/>
    <s v="700030"/>
    <s v="1/12"/>
    <s v="16,Dumdum Rd.C.I.T.Building"/>
    <s v="Dumdum"/>
    <s v="700030"/>
    <s v="8981309629"/>
    <s v="-1"/>
    <s v="8981309629"/>
    <s v="-1"/>
    <s v="GRADUATE/ POST GRADUATE: GENERAL"/>
    <s v="-1"/>
    <s v="HOUSEWIFE"/>
    <s v=""/>
    <s v="4"/>
    <s v="1"/>
    <s v="0"/>
    <s v="0"/>
    <s v="0"/>
    <s v="1"/>
    <s v="1"/>
    <s v="0"/>
    <s v="0"/>
    <s v="1"/>
    <s v="1"/>
    <s v="0"/>
    <s v="YES"/>
    <s v="2023-10-19T20:40:21+05:30"/>
    <s v="-1"/>
    <s v="1697728221"/>
    <s v="-1"/>
    <s v="-1"/>
    <s v="-1"/>
    <s v="Screener Section 1"/>
    <s v="Screener Section 2"/>
    <s v="0"/>
    <s v="0"/>
    <s v="Main Section 3"/>
    <s v="0"/>
    <s v="Main Section 5"/>
    <s v="2023-10-19T20:40:21+05:30"/>
    <s v="2023-10-19T20:40:21+05:30"/>
    <s v="-1"/>
    <s v="231"/>
    <s v="-1"/>
    <s v="88.38841333333333"/>
    <s v="22.618479999999998"/>
    <s v="88d 23' 18.288&quot; , 22d 37' 6.528&quot;_x000a_null"/>
    <s v="-1"/>
    <s v="-1"/>
    <s v="915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Namita Das "/>
    <s v="411111117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Q130"/>
    <s v="Accept"/>
    <s v="Q131"/>
    <s v="Accept"/>
    <s v="Q132"/>
    <s v="Accept"/>
    <s v="Q1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024"/>
    <n v="-1"/>
    <d v="2023-10-19T12:34:00"/>
    <s v="2234891050"/>
    <s v="Android_Subject"/>
    <m/>
    <d v="1899-12-30T00:29:26"/>
    <d v="2023-10-19T21:00:57"/>
    <m/>
    <d v="2023-10-25T13:34:22"/>
    <m/>
    <m/>
    <b v="1"/>
    <n v="306"/>
    <b v="0"/>
    <m/>
    <s v="22.512193333"/>
    <s v="88.337821667"/>
    <s v="Approved"/>
    <n v="5.5"/>
    <m/>
    <m/>
    <m/>
    <d v="2023-10-19T12:34:00"/>
    <d v="2023-10-19T13:03:26"/>
    <s v="Samit Ghosh"/>
    <n v="-1"/>
    <s v="-1"/>
    <s v="-1"/>
    <s v="LIVE"/>
    <s v="-1"/>
    <s v=""/>
    <s v="411111114"/>
    <s v="sahebun nesa"/>
    <s v="-1"/>
    <s v="-1"/>
    <s v="1019"/>
    <s v="1234"/>
    <s v=""/>
    <s v="411111114-1019-1234"/>
    <s v="1"/>
    <s v="1"/>
    <s v="0"/>
    <s v="-1"/>
    <s v="-1"/>
    <s v="88.33778"/>
    <s v="22.512151666666668"/>
    <s v="88d 20' 16.008&quot; , 22d 30' 43.746&quot;_x000a_null"/>
    <s v="96"/>
    <s v="-1"/>
    <s v="-1"/>
    <s v="0"/>
    <s v="100%"/>
    <s v="-1"/>
    <s v="CNST1"/>
    <s v="CS9C"/>
    <s v="-1"/>
    <s v="-1"/>
    <s v="-1"/>
    <s v="-1"/>
    <s v="-1"/>
    <s v="2023-10-19T12:34:28+05:30"/>
    <s v="-1"/>
    <s v="2023-10-19T12:34:28+05:30"/>
    <s v="SPEAK TO WOMEN WHO ARE 25 - 45 YEARS OF AGE"/>
    <s v="-1"/>
    <s v="-1"/>
    <s v="-1"/>
    <s v="-1"/>
    <s v="-1"/>
    <s v="-1"/>
    <s v="-1"/>
    <s v="2023-10-19"/>
    <s v="12:34:49"/>
    <s v="-1"/>
    <s v="8"/>
    <s v="2023-10-19T12:34:50+05:30"/>
    <s v="-1"/>
    <s v="9"/>
    <s v="-1"/>
    <s v="RITA DEY"/>
    <x v="1"/>
    <x v="15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9T12:42:11+05:30"/>
    <s v="-1"/>
    <s v="463"/>
    <s v="2023-10-19T12:42:11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Maggi Vegetable Atta Noodles"/>
    <s v="0"/>
    <s v="0"/>
    <s v="Saffola Oodles"/>
    <s v="Sunfeast Yippee Noodles"/>
    <s v="Top Ramen Noodles"/>
    <s v="0"/>
    <s v="0"/>
    <s v="0"/>
    <s v="0"/>
    <s v="0"/>
    <s v="0"/>
    <s v="0"/>
    <s v="0"/>
    <s v="Knorr Soupy Noodles"/>
    <s v="0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19T12:51:03+05:30"/>
    <s v="-1"/>
    <s v="53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2:51:57+05:30"/>
    <s v="2023-10-19T12:51:57+05:30"/>
    <s v="-1"/>
    <s v="1049"/>
    <s v="-1"/>
    <s v="2023-10-19T12:51:57+05:30"/>
    <s v="2023-10-19T12:51:57+05:30"/>
    <s v="2023-10-19T12:51:57+05:30"/>
    <s v="-1"/>
    <s v="1697700117"/>
    <s v="2023-10-19T12:51:57+05:30"/>
    <s v="WILLING TO PARTICIPATE"/>
    <s v="-1"/>
    <s v=""/>
    <s v="-1"/>
    <s v="SAFFOLA MASALA OATS - CLASSIC MASALA CURRENT (AF3)"/>
    <s v="82, Rita Dey"/>
    <s v="Shaymbosh Rd "/>
    <s v="Chetla"/>
    <s v="700027"/>
    <s v="82, Rita Dey"/>
    <s v="Shaymbosh Rd"/>
    <s v="Chetla"/>
    <s v="700027"/>
    <s v="9875461601"/>
    <s v="-1"/>
    <s v="9875461601"/>
    <s v="-1"/>
    <s v="GRADUATE/ POST GRADUATE: GENERAL"/>
    <s v="-1"/>
    <s v="EMPLOYED"/>
    <s v="Working part time"/>
    <s v="3"/>
    <s v="0"/>
    <s v="0"/>
    <s v="0"/>
    <s v="1"/>
    <s v="1"/>
    <s v="0"/>
    <s v="1"/>
    <s v="0"/>
    <s v="0"/>
    <s v="-1"/>
    <s v="-1"/>
    <s v="YES"/>
    <s v="2023-10-19T13:03:21+05:30"/>
    <s v="-1"/>
    <s v="1697700801"/>
    <s v="-1"/>
    <s v="-1"/>
    <s v="-1"/>
    <s v="Screener Section 1"/>
    <s v="Screener Section 2"/>
    <s v="0"/>
    <s v="0"/>
    <s v="Main Section 3"/>
    <s v="0"/>
    <s v="Main Section 5"/>
    <s v="2023-10-19T13:03:21+05:30"/>
    <s v="2023-10-19T13:03:21+05:30"/>
    <s v="-1"/>
    <s v="669"/>
    <s v="-1"/>
    <s v="88.33782166666667"/>
    <s v="22.512193333333336"/>
    <s v="88d 20' 16.158&quot; , 22d 30' 43.896&quot;_x000a_null"/>
    <s v="-1"/>
    <s v="-1"/>
    <s v="171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025"/>
    <n v="-1"/>
    <d v="2023-10-19T13:17:53"/>
    <s v="2234891050"/>
    <s v="Android_Subject"/>
    <m/>
    <d v="1899-12-30T00:23:07"/>
    <d v="2023-10-19T21:00:57"/>
    <m/>
    <d v="2023-10-25T13:34:22"/>
    <m/>
    <m/>
    <b v="1"/>
    <n v="306"/>
    <b v="0"/>
    <m/>
    <s v="22.51204"/>
    <s v="88.337941667"/>
    <s v="Approved"/>
    <n v="5.5"/>
    <m/>
    <m/>
    <m/>
    <d v="2023-10-19T13:17:53"/>
    <d v="2023-10-19T13:41:00"/>
    <s v="Samit Ghosh"/>
    <n v="-1"/>
    <s v="-1"/>
    <s v="-1"/>
    <s v="LIVE"/>
    <s v="-1"/>
    <s v=""/>
    <s v="411111114"/>
    <s v="sahebun nesa"/>
    <s v="-1"/>
    <s v="-1"/>
    <s v="1019"/>
    <s v="1317"/>
    <s v=""/>
    <s v="411111114-1019-1317"/>
    <s v="1"/>
    <s v="1"/>
    <s v="0"/>
    <s v="-1"/>
    <s v="-1"/>
    <s v="88.33797333333332"/>
    <s v="22.512198333333338"/>
    <s v="88d 20' 16.704&quot; , 22d 30' 43.914&quot;_x000a_null"/>
    <s v="96"/>
    <s v="-1"/>
    <s v="-1"/>
    <s v="0"/>
    <s v="100%"/>
    <s v="-1"/>
    <s v="CNST1"/>
    <s v="CS9C"/>
    <s v="-1"/>
    <s v="-1"/>
    <s v="-1"/>
    <s v="-1"/>
    <s v="-1"/>
    <s v="2023-10-19T13:18:22+05:30"/>
    <s v="-1"/>
    <s v="2023-10-19T13:18:22+05:30"/>
    <s v="SPEAK TO WOMEN WHO ARE 25 - 45 YEARS OF AGE"/>
    <s v="-1"/>
    <s v="-1"/>
    <s v="-1"/>
    <s v="-1"/>
    <s v="-1"/>
    <s v="-1"/>
    <s v="-1"/>
    <s v="2023-10-19"/>
    <s v="13:19:13"/>
    <s v="-1"/>
    <s v="8"/>
    <s v="2023-10-19T13:19:14+05:30"/>
    <s v="-1"/>
    <s v="9"/>
    <s v="-1"/>
    <s v="Bandana Datta"/>
    <x v="1"/>
    <x v="15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3:26:03+05:30"/>
    <s v="-1"/>
    <s v="461"/>
    <s v="2023-10-19T13:26:0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0"/>
    <s v="0"/>
    <s v="0"/>
    <s v="0"/>
    <s v="Saffola Oodles"/>
    <s v="Sunfeast Yippee Noodles"/>
    <s v="Top Ramen Noodles"/>
    <s v="0"/>
    <s v="0"/>
    <s v="0"/>
    <s v="0"/>
    <s v="Don't Know Brands Of Instant Noodles/Cup Noodles (Not On Card)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3:32:11+05:30"/>
    <s v="-1"/>
    <s v="36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9T13:32:32+05:30"/>
    <s v="2023-10-19T13:32:32+05:30"/>
    <s v="-1"/>
    <s v="850"/>
    <s v="-1"/>
    <s v="2023-10-19T13:32:32+05:30"/>
    <s v="2023-10-19T13:32:32+05:30"/>
    <s v="2023-10-19T13:32:32+05:30"/>
    <s v="-1"/>
    <s v="1697702552"/>
    <s v="2023-10-19T13:32:32+05:30"/>
    <s v="WILLING TO PARTICIPATE"/>
    <s v="-1"/>
    <s v=""/>
    <s v="-1"/>
    <s v="SAFFOLA MASALA OATS - CLASSIC MASALA TEST (NP9)"/>
    <s v="82, Shaymbosh Rd,CIT qtr A/34,c/oSankar Datta"/>
    <s v="Shaymbosh Rd"/>
    <s v="Chetla"/>
    <s v="700027"/>
    <s v="82, Shaymbosh Rd,CIT qtr A/34,c/oSankar Datta"/>
    <s v="Shaymbosh Rd"/>
    <s v="Chetla"/>
    <s v="700027"/>
    <s v="9051486871"/>
    <s v="-1"/>
    <s v="9051486871"/>
    <s v="-1"/>
    <s v="SSC/ HSC"/>
    <s v="-1"/>
    <s v="HOUSEWIFE"/>
    <s v=""/>
    <s v="3"/>
    <s v="0"/>
    <s v="0"/>
    <s v="0"/>
    <s v="0"/>
    <s v="1"/>
    <s v="1"/>
    <s v="1"/>
    <s v="0"/>
    <s v="0"/>
    <s v="-1"/>
    <s v="-1"/>
    <s v="YES"/>
    <s v="2023-10-19T13:40:56+05:30"/>
    <s v="-1"/>
    <s v="1697703056"/>
    <s v="-1"/>
    <s v="-1"/>
    <s v="-1"/>
    <s v="Screener Section 1"/>
    <s v="Screener Section 2"/>
    <s v="0"/>
    <s v="0"/>
    <s v="Main Section 3"/>
    <s v="0"/>
    <s v="Main Section 5"/>
    <s v="2023-10-19T13:40:56+05:30"/>
    <s v="2023-10-19T13:40:56+05:30"/>
    <s v="-1"/>
    <s v="504"/>
    <s v="-1"/>
    <s v="88.33794166666667"/>
    <s v="22.512040000000002"/>
    <s v="88d 20' 16.59&quot; , 22d 30' 43.344&quot;_x000a_null"/>
    <s v="-1"/>
    <s v="-1"/>
    <s v="135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026"/>
    <n v="-1"/>
    <d v="2023-10-19T14:57:16"/>
    <s v="2234891050"/>
    <s v="Android_Subject"/>
    <m/>
    <d v="1899-12-30T00:24:30"/>
    <d v="2023-10-19T21:00:57"/>
    <m/>
    <d v="2023-10-25T13:34:22"/>
    <m/>
    <m/>
    <b v="1"/>
    <n v="306"/>
    <b v="0"/>
    <m/>
    <s v="22.511896667"/>
    <s v="88.338173333"/>
    <s v="Approved"/>
    <n v="5.5"/>
    <m/>
    <m/>
    <m/>
    <d v="2023-10-19T14:57:16"/>
    <d v="2023-10-19T15:21:46"/>
    <s v="Samit Ghosh"/>
    <n v="-1"/>
    <s v="-1"/>
    <s v="-1"/>
    <s v="LIVE"/>
    <s v="-1"/>
    <s v=""/>
    <s v="411111114"/>
    <s v="sahebun nesa"/>
    <s v="-1"/>
    <s v="-1"/>
    <s v="1019"/>
    <s v="1457"/>
    <s v=""/>
    <s v="411111114-1019-1457"/>
    <s v="1"/>
    <s v="1"/>
    <s v="0"/>
    <s v="-1"/>
    <s v="-1"/>
    <s v="88.338105"/>
    <s v="22.512536666666666"/>
    <s v="88d 20' 17.178&quot; , 22d 30' 45.132&quot;_x000a_null"/>
    <s v="96"/>
    <s v="-1"/>
    <s v="-1"/>
    <s v="0"/>
    <s v="100%"/>
    <s v="-1"/>
    <s v="CNST1"/>
    <s v="CS9C"/>
    <s v="-1"/>
    <s v="-1"/>
    <s v="-1"/>
    <s v="-1"/>
    <s v="-1"/>
    <s v="2023-10-19T14:57:46+05:30"/>
    <s v="-1"/>
    <s v="2023-10-19T14:57:46+05:30"/>
    <s v="SPEAK TO WOMEN WHO ARE 25 - 45 YEARS OF AGE"/>
    <s v="-1"/>
    <s v="-1"/>
    <s v="-1"/>
    <s v="-1"/>
    <s v="-1"/>
    <s v="-1"/>
    <s v="-1"/>
    <s v="2023-10-19"/>
    <s v="14:58:16"/>
    <s v="-1"/>
    <s v="8"/>
    <s v="2023-10-19T14:58:17+05:30"/>
    <s v="-1"/>
    <s v="9"/>
    <s v="-1"/>
    <s v="Ananya Mukharjee"/>
    <x v="1"/>
    <x v="15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5:05:34+05:30"/>
    <s v="-1"/>
    <s v="468"/>
    <s v="2023-10-19T15:05:34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Kellogg's Honey Loops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0"/>
    <s v="Saffola Oodles"/>
    <s v="Sunfeast Yippee Noodles"/>
    <s v="Top Ramen Noodles"/>
    <s v="0"/>
    <s v="0"/>
    <s v="0"/>
    <s v="0"/>
    <s v="Don't Know Brands Of Instant Noodles/Cup Noodles (Not On Card)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9T15:12:49+05:30"/>
    <s v="-1"/>
    <s v="4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5:13:57+05:30"/>
    <s v="2023-10-19T15:13:57+05:30"/>
    <s v="-1"/>
    <s v="970"/>
    <s v="-1"/>
    <s v="2023-10-19T15:13:57+05:30"/>
    <s v="2023-10-19T15:13:57+05:30"/>
    <s v="2023-10-19T15:13:57+05:30"/>
    <s v="-1"/>
    <s v="1697708637"/>
    <s v="2023-10-19T15:13:57+05:30"/>
    <s v="WILLING TO PARTICIPATE"/>
    <s v="-1"/>
    <s v=""/>
    <s v="-1"/>
    <s v="SAFFOLA MASALA OATS - CLASSIC MASALA CURRENT (AF3)"/>
    <s v="82,CIT qtr, c/o Nomita Mukharjee"/>
    <s v="Shyambosh Rd "/>
    <s v="Chetla"/>
    <s v="700027"/>
    <s v="82,CIT qtr, c/o Nomita Mukharjee"/>
    <s v="Shyambosh Rd"/>
    <s v="Chetla"/>
    <s v="700027"/>
    <s v="7679448188"/>
    <s v="-1"/>
    <s v="7679448188"/>
    <s v="-1"/>
    <s v="GRADUATE/ POST GRADUATE: GENERAL"/>
    <s v="-1"/>
    <s v="EMPLOYED"/>
    <s v="Working full time"/>
    <s v="4"/>
    <s v="0"/>
    <s v="0"/>
    <s v="0"/>
    <s v="1"/>
    <s v="2"/>
    <s v="0"/>
    <s v="0"/>
    <s v="0"/>
    <s v="1"/>
    <s v="-1"/>
    <s v="-1"/>
    <s v="YES"/>
    <s v="2023-10-19T15:21:42+05:30"/>
    <s v="-1"/>
    <s v="1697709102"/>
    <s v="-1"/>
    <s v="-1"/>
    <s v="-1"/>
    <s v="Screener Section 1"/>
    <s v="Screener Section 2"/>
    <s v="0"/>
    <s v="0"/>
    <s v="Main Section 3"/>
    <s v="0"/>
    <s v="Main Section 5"/>
    <s v="2023-10-19T15:21:42+05:30"/>
    <s v="2023-10-19T15:21:42+05:30"/>
    <s v="-1"/>
    <s v="465"/>
    <s v="-1"/>
    <s v="88.33817333333333"/>
    <s v="22.511896666666665"/>
    <s v="88d 20' 17.424&quot; , 22d 30' 42.828&quot;_x000a_null"/>
    <s v="-1"/>
    <s v="-1"/>
    <s v="143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602"/>
    <n v="-1"/>
    <d v="2023-10-19T13:01:11"/>
    <s v="2234891023"/>
    <s v="Android_Subject"/>
    <m/>
    <s v="4.03:44:32"/>
    <d v="2023-10-19T21:24:12"/>
    <m/>
    <d v="2023-10-20T18:08:36"/>
    <m/>
    <m/>
    <b v="1"/>
    <n v="306"/>
    <b v="0"/>
    <m/>
    <m/>
    <m/>
    <s v="Approved"/>
    <n v="5.5"/>
    <m/>
    <m/>
    <m/>
    <d v="2023-10-19T13:01:11"/>
    <d v="2023-10-19T13:11:53"/>
    <s v="Rupali Kaskar"/>
    <n v="-1"/>
    <s v="-1"/>
    <s v="-1"/>
    <s v="LIVE"/>
    <s v="For Placement"/>
    <s v=""/>
    <s v="211111112"/>
    <s v="manisha"/>
    <s v="-1"/>
    <s v="-1"/>
    <s v="1019"/>
    <s v="1301"/>
    <s v=""/>
    <s v="211111112-1019-130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3:01:22+05:30"/>
    <s v="-1"/>
    <s v="2023-10-19T13:01:22+05:30"/>
    <s v="SPEAK TO WOMEN WHO ARE 25 - 45 YEARS OF AGE"/>
    <s v="-1"/>
    <s v="-1"/>
    <s v="-1"/>
    <s v="-1"/>
    <s v="-1"/>
    <s v="-1"/>
    <s v="-1"/>
    <s v="2023-10-19"/>
    <s v="13:01:49"/>
    <s v="-1"/>
    <s v="8"/>
    <s v="2023-10-19T13:01:51+05:30"/>
    <s v="-1"/>
    <s v="9"/>
    <s v="-1"/>
    <s v="nandini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9T13:05:56+05:30"/>
    <s v="-1"/>
    <s v="274"/>
    <s v="2023-10-19T13:05:56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08:30+05:30"/>
    <s v="-1"/>
    <s v="15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3:08:41+05:30"/>
    <s v="2023-10-19T13:08:41+05:30"/>
    <s v="-1"/>
    <s v="439"/>
    <s v="-1"/>
    <s v="2023-10-19T13:08:41+05:30"/>
    <s v="2023-10-19T13:08:41+05:30"/>
    <s v="2023-10-19T13:08:41+05:30"/>
    <s v="-1"/>
    <s v="1697701121"/>
    <s v="2023-10-19T13:08:41+05:30"/>
    <s v="WILLING TO PARTICIPATE"/>
    <s v="-1"/>
    <s v=""/>
    <s v="-1"/>
    <s v="SAFFOLA MASALA OATS - VEGGIE TWIST TEST (LK2)"/>
    <s v="17/8"/>
    <s v="sahu nagar"/>
    <s v="mahim east"/>
    <s v="400019"/>
    <s v="17/8"/>
    <s v="sahu nagar"/>
    <s v="mahim east"/>
    <s v="400019"/>
    <s v="8823154312"/>
    <s v="-1"/>
    <s v="8823154312"/>
    <s v="-1"/>
    <s v="GRADUATE/ POST GRADUATE: GENERAL"/>
    <s v="-1"/>
    <s v="EMPLOYED"/>
    <s v="Working full time"/>
    <s v="6"/>
    <s v="1"/>
    <s v="0"/>
    <s v="0"/>
    <s v="1"/>
    <s v="2"/>
    <s v="1"/>
    <s v="1"/>
    <s v="0"/>
    <s v="0"/>
    <s v="0"/>
    <s v="1"/>
    <s v="YES"/>
    <s v="2023-10-19T13:11:51+05:30"/>
    <s v="-1"/>
    <s v="1697701311"/>
    <s v="-1"/>
    <s v="-1"/>
    <s v="-1"/>
    <s v="Screener Section 1"/>
    <s v="Screener Section 2"/>
    <s v="0"/>
    <s v="0"/>
    <s v="Main Section 3"/>
    <s v="0"/>
    <s v="Main Section 5"/>
    <s v="2023-10-19T13:11:51+05:30"/>
    <s v="2023-10-19T13:11:51+05:30"/>
    <s v="-1"/>
    <s v="190"/>
    <s v="-1"/>
    <s v="NaN"/>
    <s v="NaN"/>
    <s v="-1"/>
    <s v="-1"/>
    <s v="-1"/>
    <s v="629"/>
    <s v="-1"/>
    <s v="2023-10-23"/>
    <s v="-1"/>
    <s v="-1"/>
    <s v="SAFFOLA MASALA OATS - VEGGIE TWIST TEST (LK2)"/>
    <s v="2023-10-30"/>
    <s v="16:45:4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85"/>
    <n v="-1"/>
    <d v="2023-10-19T11:03:52"/>
    <s v="2234891023"/>
    <s v="Android_Subject"/>
    <m/>
    <s v="4.05:44:00"/>
    <d v="2023-10-19T21:33:57"/>
    <m/>
    <d v="2023-10-20T18:08:36"/>
    <m/>
    <m/>
    <b v="1"/>
    <n v="306"/>
    <b v="0"/>
    <m/>
    <m/>
    <m/>
    <s v="Approved"/>
    <n v="5.5"/>
    <m/>
    <m/>
    <m/>
    <d v="2023-10-19T11:03:52"/>
    <d v="2023-10-19T11:17:31"/>
    <s v="Rupali Kaskar"/>
    <n v="-1"/>
    <s v="-1"/>
    <s v="-1"/>
    <s v="LIVE"/>
    <s v="For Placement"/>
    <s v=""/>
    <s v="211111113"/>
    <s v="Sakshi angchekar"/>
    <s v="-1"/>
    <s v="-1"/>
    <s v="1019"/>
    <s v="1103"/>
    <s v=""/>
    <s v="211111113-1019-1103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1:04:12+05:30"/>
    <s v="-1"/>
    <s v="2023-10-19T11:04:12+05:30"/>
    <s v="SPEAK TO WOMEN WHO ARE 25 - 45 YEARS OF AGE"/>
    <s v="-1"/>
    <s v="-1"/>
    <s v="-1"/>
    <s v="-1"/>
    <s v="-1"/>
    <s v="-1"/>
    <s v="-1"/>
    <s v="2023-10-19"/>
    <s v="11:04:23"/>
    <s v="-1"/>
    <s v="8"/>
    <s v="2023-10-19T11:04:25+05:30"/>
    <s v="-1"/>
    <s v="9"/>
    <s v="-1"/>
    <s v="Namrata Dalvi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1:09:42+05:30"/>
    <s v="-1"/>
    <s v="330"/>
    <s v="2023-10-19T11:09:42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9T11:13:38+05:30"/>
    <s v="-1"/>
    <s v="23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1:13:46+05:30"/>
    <s v="2023-10-19T11:13:46+05:30"/>
    <s v="-1"/>
    <s v="574"/>
    <s v="-1"/>
    <s v="2023-10-19T11:13:46+05:30"/>
    <s v="2023-10-19T11:13:46+05:30"/>
    <s v="2023-10-19T11:13:46+05:30"/>
    <s v="-1"/>
    <s v="1697694226"/>
    <s v="2023-10-19T11:13:46+05:30"/>
    <s v="WILLING TO PARTICIPATE"/>
    <s v="-1"/>
    <s v=""/>
    <s v="-1"/>
    <s v="SAFFOLA MASALA OATS - CLASSIC MASALA CURRENT (AF3)"/>
    <s v="room no 21/2flour Laxmi niwas"/>
    <s v="Dattaram lad marg"/>
    <s v="kalachowki"/>
    <s v="400033"/>
    <s v="room no 21/2flour Laxmi niwas"/>
    <s v="Dattaram lad marg"/>
    <s v="kalachowki"/>
    <s v="400033"/>
    <s v="8976142788"/>
    <s v="-1"/>
    <s v="8976142788"/>
    <s v="-1"/>
    <s v="GRADUATE/ POST GRADUATE: GENERAL"/>
    <s v="-1"/>
    <s v="HOUSEWIFE"/>
    <s v=""/>
    <s v="3"/>
    <s v="0"/>
    <s v="0"/>
    <s v="0"/>
    <s v="0"/>
    <s v="0"/>
    <s v="1"/>
    <s v="1"/>
    <s v="1"/>
    <s v="0"/>
    <s v="-1"/>
    <s v="-1"/>
    <s v="YES"/>
    <s v="2023-10-19T11:17:29+05:30"/>
    <s v="-1"/>
    <s v="1697694449"/>
    <s v="-1"/>
    <s v="-1"/>
    <s v="-1"/>
    <s v="Screener Section 1"/>
    <s v="Screener Section 2"/>
    <s v="0"/>
    <s v="0"/>
    <s v="Main Section 3"/>
    <s v="0"/>
    <s v="Main Section 5"/>
    <s v="2023-10-19T11:17:29+05:30"/>
    <s v="2023-10-19T11:17:29+05:30"/>
    <s v="-1"/>
    <s v="224"/>
    <s v="-1"/>
    <s v="NaN"/>
    <s v="NaN"/>
    <s v="-1"/>
    <s v="-1"/>
    <s v="-1"/>
    <s v="798"/>
    <s v="-1"/>
    <s v="2023-10-23"/>
    <s v="-1"/>
    <s v="-1"/>
    <s v="SAFFOLA MASALA OATS - CLASSIC MASALA CURRENT (AF3)"/>
    <s v="2023-10-30"/>
    <s v="16:47:5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87"/>
    <n v="-1"/>
    <d v="2023-10-19T18:05:46"/>
    <s v="2234891023"/>
    <s v="Android_Subject"/>
    <m/>
    <s v="3.19:09:50"/>
    <d v="2023-10-19T21:33:57"/>
    <m/>
    <d v="2023-10-25T10:46:50"/>
    <m/>
    <m/>
    <b v="1"/>
    <n v="306"/>
    <b v="0"/>
    <m/>
    <m/>
    <m/>
    <s v="Approved"/>
    <n v="5.5"/>
    <m/>
    <m/>
    <m/>
    <d v="2023-10-19T18:05:46"/>
    <d v="2023-10-19T18:25:15"/>
    <s v="Rupali Kaskar"/>
    <n v="-1"/>
    <s v="-1"/>
    <s v="-1"/>
    <s v="LIVE"/>
    <s v="For Placement"/>
    <s v=""/>
    <s v="211111113"/>
    <s v="Sakshi angchekar"/>
    <s v="-1"/>
    <s v="-1"/>
    <s v="1019"/>
    <s v="1805"/>
    <s v=""/>
    <s v="211111113-1019-180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8:06:04+05:30"/>
    <s v="-1"/>
    <s v="2023-10-19T18:06:04+05:30"/>
    <s v="SPEAK TO WOMEN WHO ARE 25 - 45 YEARS OF AGE"/>
    <s v="-1"/>
    <s v="-1"/>
    <s v="-1"/>
    <s v="-1"/>
    <s v="-1"/>
    <s v="-1"/>
    <s v="-1"/>
    <s v="2023-10-19"/>
    <s v="18:06:07"/>
    <s v="-1"/>
    <s v="8"/>
    <s v="2023-10-19T18:06:08+05:30"/>
    <s v="-1"/>
    <s v="9"/>
    <s v="-1"/>
    <s v="Anuja Ran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0"/>
    <s v="0"/>
    <s v="0"/>
    <s v="Air Conditioner"/>
    <s v="0"/>
    <s v="-1"/>
    <s v="No"/>
    <s v="-1"/>
    <s v="6"/>
    <s v="-1"/>
    <s v="A3"/>
    <s v="-1"/>
    <s v="NCCS A"/>
    <s v="It's usually me who chooses the food products that we use in this household"/>
    <s v="-1"/>
    <s v="2023-10-19T18:12:47+05:30"/>
    <s v="-1"/>
    <s v="403"/>
    <s v="2023-10-19T18:12:4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Saffola Oodles"/>
    <s v="0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8:15:55+05:30"/>
    <s v="-1"/>
    <s v="18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8:16:03+05:30"/>
    <s v="2023-10-19T18:16:03+05:30"/>
    <s v="-1"/>
    <s v="599"/>
    <s v="-1"/>
    <s v="2023-10-19T18:16:03+05:30"/>
    <s v="2023-10-19T18:16:03+05:30"/>
    <s v="2023-10-19T18:16:03+05:30"/>
    <s v="-1"/>
    <s v="1697719563"/>
    <s v="2023-10-19T18:16:03+05:30"/>
    <s v="WILLING TO PARTICIPATE"/>
    <s v="-1"/>
    <s v=""/>
    <s v="-1"/>
    <s v="SAFFOLA MASALA OATS - CLASSIC MASALA CURRENT (AF3)"/>
    <s v="room no 32/3flour Laxmi niwas"/>
    <s v="Dattaram lad marg"/>
    <s v="kalachowki"/>
    <s v="400033"/>
    <s v="room no 32/3flour Laxmi niwas"/>
    <s v="Dattaram lad marg"/>
    <s v="kalachowki"/>
    <s v="400033"/>
    <s v="9833169858"/>
    <s v="-1"/>
    <s v="9833169858"/>
    <s v="-1"/>
    <s v="SSC/ HSC"/>
    <s v="-1"/>
    <s v="HOUSEWIFE"/>
    <s v=""/>
    <s v="2"/>
    <s v="0"/>
    <s v="0"/>
    <s v="0"/>
    <s v="1"/>
    <s v="0"/>
    <s v="0"/>
    <s v="1"/>
    <s v="0"/>
    <s v="0"/>
    <s v="-1"/>
    <s v="-1"/>
    <s v="YES"/>
    <s v="2023-10-19T18:25:13+05:30"/>
    <s v="-1"/>
    <s v="1697720113"/>
    <s v="-1"/>
    <s v="-1"/>
    <s v="-1"/>
    <s v="Screener Section 1"/>
    <s v="Screener Section 2"/>
    <s v="0"/>
    <s v="0"/>
    <s v="Main Section 3"/>
    <s v="0"/>
    <s v="Main Section 5"/>
    <s v="2023-10-19T18:25:13+05:30"/>
    <s v="2023-10-19T18:25:13+05:30"/>
    <s v="-1"/>
    <s v="471"/>
    <s v="-1"/>
    <s v="NaN"/>
    <s v="NaN"/>
    <s v="-1"/>
    <s v="-1"/>
    <s v="-1"/>
    <s v="1070"/>
    <s v="-1"/>
    <s v="2023-10-23"/>
    <s v="-1"/>
    <s v="-1"/>
    <s v="SAFFOLA MASALA OATS - CLASSIC MASALA CURRENT (AF3)"/>
    <s v="2023-10-30"/>
    <s v="13:15:3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90"/>
    <n v="-1"/>
    <d v="2023-10-19T18:55:27"/>
    <s v="2234891023"/>
    <s v="Android_Subject"/>
    <m/>
    <s v="3.21:53:24"/>
    <d v="2023-10-19T21:33:57"/>
    <m/>
    <d v="2023-10-20T18:08:36"/>
    <m/>
    <m/>
    <b v="1"/>
    <n v="306"/>
    <b v="0"/>
    <m/>
    <m/>
    <m/>
    <s v="Approved"/>
    <n v="5.5"/>
    <m/>
    <m/>
    <m/>
    <d v="2023-10-19T18:55:27"/>
    <d v="2023-10-19T19:11:38"/>
    <s v="Rupali Kaskar"/>
    <n v="-1"/>
    <s v="-1"/>
    <s v="-1"/>
    <s v="LIVE"/>
    <s v="For Placement"/>
    <s v=""/>
    <s v="211111113"/>
    <s v="Sakshi angchekar"/>
    <s v="-1"/>
    <s v="-1"/>
    <s v="1019"/>
    <s v="1855"/>
    <s v=""/>
    <s v="211111113-1019-185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8:55:51+05:30"/>
    <s v="-1"/>
    <s v="2023-10-19T18:55:51+05:30"/>
    <s v="SPEAK TO WOMEN WHO ARE 25 - 45 YEARS OF AGE"/>
    <s v="-1"/>
    <s v="-1"/>
    <s v="-1"/>
    <s v="-1"/>
    <s v="-1"/>
    <s v="-1"/>
    <s v="-1"/>
    <s v="2023-10-19"/>
    <s v="18:55:53"/>
    <s v="-1"/>
    <s v="8"/>
    <s v="2023-10-19T18:55:55+05:30"/>
    <s v="-1"/>
    <s v="9"/>
    <s v="-1"/>
    <s v="rasika ean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KILLED  WORKER"/>
    <s v="C"/>
    <s v="-1"/>
    <s v="C"/>
    <s v="Electricity Connection"/>
    <s v="Ceiling Fan"/>
    <s v="LPG Stove"/>
    <s v="0"/>
    <s v="Colour TV"/>
    <s v="Refrigerator"/>
    <s v="Washing Machine"/>
    <s v="0"/>
    <s v="0"/>
    <s v="0"/>
    <s v="0"/>
    <s v="-1"/>
    <s v="Yes"/>
    <s v="-1"/>
    <s v="7"/>
    <s v="-1"/>
    <s v="A3"/>
    <s v="-1"/>
    <s v="NCCS A"/>
    <s v="It's usually me who chooses the food products that we use in this household"/>
    <s v="-1"/>
    <s v="2023-10-19T19:02:03+05:30"/>
    <s v="-1"/>
    <s v="372"/>
    <s v="2023-10-19T19:02:0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9:05:03+05:30"/>
    <s v="-1"/>
    <s v="18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9:05:22+05:30"/>
    <s v="2023-10-19T19:05:22+05:30"/>
    <s v="-1"/>
    <s v="571"/>
    <s v="-1"/>
    <s v="2023-10-19T19:05:22+05:30"/>
    <s v="2023-10-19T19:05:22+05:30"/>
    <s v="2023-10-19T19:05:22+05:30"/>
    <s v="-1"/>
    <s v="1697722522"/>
    <s v="2023-10-19T19:05:22+05:30"/>
    <s v="WILLING TO PARTICIPATE"/>
    <s v="-1"/>
    <s v=""/>
    <s v="-1"/>
    <s v="SAFFOLA MASALA OATS - VEGGIE TWIST CURRENT (BJ6)"/>
    <s v="room no 25/3flour Laxmi niwas"/>
    <s v="Dattaram lad marg"/>
    <s v="kalachowki"/>
    <s v="400033"/>
    <s v="room no 25/3flour Laxmi niwas"/>
    <s v="Dattaram lad marg"/>
    <s v="kalachowki"/>
    <s v="400033"/>
    <s v="8928514622"/>
    <s v="-1"/>
    <s v="8928514622"/>
    <s v="-1"/>
    <s v="SSC/ HSC"/>
    <s v="-1"/>
    <s v="HOUSEWIFE"/>
    <s v=""/>
    <s v="4"/>
    <s v="0"/>
    <s v="1"/>
    <s v="0"/>
    <s v="0"/>
    <s v="0"/>
    <s v="1"/>
    <s v="1"/>
    <s v="0"/>
    <s v="1"/>
    <s v="-1"/>
    <s v="-1"/>
    <s v="YES"/>
    <s v="2023-10-19T19:11:36+05:30"/>
    <s v="-1"/>
    <s v="1697722896"/>
    <s v="-1"/>
    <s v="-1"/>
    <s v="-1"/>
    <s v="Screener Section 1"/>
    <s v="Screener Section 2"/>
    <s v="0"/>
    <s v="0"/>
    <s v="Main Section 3"/>
    <s v="0"/>
    <s v="Main Section 5"/>
    <s v="2023-10-19T19:11:36+05:30"/>
    <s v="2023-10-19T19:11:36+05:30"/>
    <s v="-1"/>
    <s v="374"/>
    <s v="-1"/>
    <s v="NaN"/>
    <s v="NaN"/>
    <s v="-1"/>
    <s v="-1"/>
    <s v="-1"/>
    <s v="945"/>
    <s v="-1"/>
    <s v="2023-10-23"/>
    <s v="-1"/>
    <s v="-1"/>
    <s v="SAFFOLA MASALA OATS - VEGGIE TWIST CURRENT (BJ6)"/>
    <s v="2023-10-30"/>
    <s v="16:48:5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94"/>
    <n v="-1"/>
    <d v="2023-10-19T17:12:13"/>
    <s v="2234891023"/>
    <s v="Android_Subject"/>
    <m/>
    <s v="3.23:37:32"/>
    <d v="2023-10-19T21:34:02"/>
    <m/>
    <d v="2023-10-20T18:08:36"/>
    <m/>
    <m/>
    <b v="1"/>
    <n v="306"/>
    <b v="0"/>
    <m/>
    <m/>
    <m/>
    <s v="Approved"/>
    <n v="5.5"/>
    <m/>
    <m/>
    <m/>
    <d v="2023-10-19T17:12:13"/>
    <d v="2023-10-19T17:30:12"/>
    <s v="Rupali Kaskar"/>
    <n v="-1"/>
    <s v="-1"/>
    <s v="-1"/>
    <s v="LIVE"/>
    <s v="For Placement"/>
    <s v=""/>
    <s v="211111113"/>
    <s v="Sakshi angchekar"/>
    <s v="-1"/>
    <s v="-1"/>
    <s v="1019"/>
    <s v="1712"/>
    <s v=""/>
    <s v="211111113-1019-1712"/>
    <s v="1"/>
    <s v="1"/>
    <s v="0"/>
    <s v="-1"/>
    <s v="-1"/>
    <s v="72.83710254"/>
    <s v="18.98863377"/>
    <s v="72d 50' 13.569&quot; , 18d 59' 19.082&quot;_x000a_null"/>
    <s v="96"/>
    <s v="-1"/>
    <s v="-1"/>
    <s v="0"/>
    <s v="100%"/>
    <s v="-1"/>
    <s v="CNST3"/>
    <s v="CS10"/>
    <s v="-1"/>
    <s v="-1"/>
    <s v="-1"/>
    <s v="-1"/>
    <s v="-1"/>
    <s v="2023-10-19T17:12:30+05:30"/>
    <s v="-1"/>
    <s v="2023-10-19T17:12:30+05:30"/>
    <s v="SPEAK TO WOMEN WHO ARE 25 - 45 YEARS OF AGE"/>
    <s v="-1"/>
    <s v="-1"/>
    <s v="-1"/>
    <s v="-1"/>
    <s v="-1"/>
    <s v="-1"/>
    <s v="-1"/>
    <s v="2023-10-19"/>
    <s v="17:12:33"/>
    <s v="-1"/>
    <s v="8"/>
    <s v="2023-10-19T17:12:35+05:30"/>
    <s v="-1"/>
    <s v="9"/>
    <s v="-1"/>
    <s v="Gauri Rahul padav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7:20:03+05:30"/>
    <s v="-1"/>
    <s v="453"/>
    <s v="2023-10-19T17:20:0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9T17:23:44+05:30"/>
    <s v="-1"/>
    <s v="22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7:23:52+05:30"/>
    <s v="2023-10-19T17:23:52+05:30"/>
    <s v="-1"/>
    <s v="683"/>
    <s v="-1"/>
    <s v="2023-10-19T17:23:52+05:30"/>
    <s v="2023-10-19T17:23:52+05:30"/>
    <s v="2023-10-19T17:23:52+05:30"/>
    <s v="-1"/>
    <s v="1697716432"/>
    <s v="2023-10-19T17:23:52+05:30"/>
    <s v="WILLING TO PARTICIPATE"/>
    <s v="-1"/>
    <s v=""/>
    <s v="-1"/>
    <s v="SAFFOLA MASALA OATS - VEGGIE TWIST CURRENT (BJ6)"/>
    <s v="room no 42/4flour Laxmi niwas"/>
    <s v="Dattaram lad marg"/>
    <s v="kalachowki"/>
    <s v="400033"/>
    <s v="room no 42/4flour Laxmi niwas"/>
    <s v="Dattaram lad marg"/>
    <s v="kalachowki"/>
    <s v="400033"/>
    <s v="9930158154"/>
    <s v="-1"/>
    <s v="9930158154"/>
    <s v="-1"/>
    <s v="GRADUATE/ POST GRADUATE: GENERAL"/>
    <s v="-1"/>
    <s v="HOUSEWIFE"/>
    <s v=""/>
    <s v="5"/>
    <s v="0"/>
    <s v="2"/>
    <s v="0"/>
    <s v="0"/>
    <s v="0"/>
    <s v="1"/>
    <s v="1"/>
    <s v="1"/>
    <s v="0"/>
    <s v="-1"/>
    <s v="-1"/>
    <s v="YES"/>
    <s v="2023-10-19T17:30:09+05:30"/>
    <s v="-1"/>
    <s v="1697716809"/>
    <s v="-1"/>
    <s v="-1"/>
    <s v="-1"/>
    <s v="Screener Section 1"/>
    <s v="Screener Section 2"/>
    <s v="0"/>
    <s v="0"/>
    <s v="Main Section 3"/>
    <s v="0"/>
    <s v="Main Section 5"/>
    <s v="2023-10-19T17:30:09+05:30"/>
    <s v="2023-10-19T17:30:09+05:30"/>
    <s v="-1"/>
    <s v="376"/>
    <s v="-1"/>
    <s v="NaN"/>
    <s v="NaN"/>
    <s v="-1"/>
    <s v="-1"/>
    <s v="-1"/>
    <s v="1059"/>
    <s v="-1"/>
    <s v="2023-10-23"/>
    <s v="-1"/>
    <s v="-1"/>
    <s v="SAFFOLA MASALA OATS - VEGGIE TWIST CURRENT (BJ6)"/>
    <s v="2023-10-30"/>
    <s v="16:49:4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95"/>
    <n v="-1"/>
    <d v="2023-10-19T16:00:09"/>
    <s v="2234891023"/>
    <s v="Android_Subject"/>
    <m/>
    <s v="4.00:50:56"/>
    <d v="2023-10-19T21:34:02"/>
    <m/>
    <d v="2023-10-20T18:08:36"/>
    <m/>
    <m/>
    <b v="1"/>
    <n v="306"/>
    <b v="0"/>
    <m/>
    <m/>
    <m/>
    <s v="Approved"/>
    <n v="5.5"/>
    <m/>
    <m/>
    <m/>
    <d v="2023-10-19T16:00:09"/>
    <d v="2023-10-19T16:19:29"/>
    <s v="Rupali Kaskar"/>
    <n v="-1"/>
    <s v="-1"/>
    <s v="-1"/>
    <s v="LIVE"/>
    <s v="For Placement"/>
    <s v=""/>
    <s v="211111113"/>
    <s v="Sakshi angchekar"/>
    <s v="-1"/>
    <s v="-1"/>
    <s v="1019"/>
    <s v="1600"/>
    <s v=""/>
    <s v="211111113-1019-16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6:00:44+05:30"/>
    <s v="-1"/>
    <s v="2023-10-19T16:00:44+05:30"/>
    <s v="SPEAK TO WOMEN WHO ARE 25 - 45 YEARS OF AGE"/>
    <s v="-1"/>
    <s v="-1"/>
    <s v="-1"/>
    <s v="-1"/>
    <s v="-1"/>
    <s v="-1"/>
    <s v="-1"/>
    <s v="2023-10-19"/>
    <s v="16:00:46"/>
    <s v="-1"/>
    <s v="8"/>
    <s v="2023-10-19T16:00:47+05:30"/>
    <s v="-1"/>
    <s v="9"/>
    <s v="-1"/>
    <s v="Mamta mahesh ran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9T16:12:46+05:30"/>
    <s v="-1"/>
    <s v="722"/>
    <s v="2023-10-19T16:12:46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15:26+05:30"/>
    <s v="-1"/>
    <s v="1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15:34+05:30"/>
    <s v="2023-10-19T16:15:34+05:30"/>
    <s v="-1"/>
    <s v="869"/>
    <s v="-1"/>
    <s v="2023-10-19T16:15:34+05:30"/>
    <s v="2023-10-19T16:15:34+05:30"/>
    <s v="2023-10-19T16:15:34+05:30"/>
    <s v="-1"/>
    <s v="1697712334"/>
    <s v="2023-10-19T16:15:34+05:30"/>
    <s v="WILLING TO PARTICIPATE"/>
    <s v="-1"/>
    <s v=""/>
    <s v="-1"/>
    <s v="SAFFOLA MASALA OATS - VEGGIE TWIST CURRENT (BJ6)"/>
    <s v="room no 25/4flour Laxmi niwas"/>
    <s v="Dattaram lad marg"/>
    <s v="kalachowki"/>
    <s v="400033"/>
    <s v="room no 25/4flour Laxmi niwas"/>
    <s v="Dattaram lad marg"/>
    <s v="kalachowki"/>
    <s v="400033"/>
    <s v="8669078728"/>
    <s v="-1"/>
    <s v="8669078728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9T16:19:25+05:30"/>
    <s v="-1"/>
    <s v="1697712565"/>
    <s v="-1"/>
    <s v="-1"/>
    <s v="-1"/>
    <s v="Screener Section 1"/>
    <s v="Screener Section 2"/>
    <s v="0"/>
    <s v="0"/>
    <s v="Main Section 3"/>
    <s v="0"/>
    <s v="Main Section 5"/>
    <s v="2023-10-19T16:19:25+05:30"/>
    <s v="2023-10-19T16:19:25+05:30"/>
    <s v="-1"/>
    <s v="232"/>
    <s v="-1"/>
    <s v="NaN"/>
    <s v="NaN"/>
    <s v="-1"/>
    <s v="-1"/>
    <s v="-1"/>
    <s v="1101"/>
    <s v="-1"/>
    <s v="2023-10-23"/>
    <s v="-1"/>
    <s v="-1"/>
    <s v="SAFFOLA MASALA OATS - VEGGIE TWIST CURRENT (BJ6)"/>
    <s v="2023-10-30"/>
    <s v="16:51:0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5563"/>
    <n v="-1"/>
    <d v="2023-10-19T15:36:58"/>
    <s v="2234891034"/>
    <s v="Android_Subject"/>
    <m/>
    <s v="3.22:48:03"/>
    <d v="2023-10-19T23:34:41"/>
    <m/>
    <d v="2023-10-25T10:46:50"/>
    <m/>
    <m/>
    <b v="1"/>
    <n v="306"/>
    <b v="0"/>
    <m/>
    <s v="26.888063333"/>
    <s v="80.954591667"/>
    <s v="Approved"/>
    <n v="5.5"/>
    <m/>
    <m/>
    <m/>
    <d v="2023-10-19T15:36:58"/>
    <d v="2023-10-19T16:05:03"/>
    <s v="Rupali Kaskar"/>
    <n v="-1"/>
    <s v="-1"/>
    <s v="-1"/>
    <s v="LIVE"/>
    <s v="For Placement"/>
    <s v=""/>
    <s v="311111118"/>
    <s v="lalita bajpai "/>
    <s v="-1"/>
    <s v="-1"/>
    <s v="1019"/>
    <s v="1536"/>
    <s v=""/>
    <s v="311111118-1019-1536"/>
    <s v="1"/>
    <s v="1"/>
    <s v="0"/>
    <s v="-1"/>
    <s v="-1"/>
    <s v="80.953785"/>
    <s v="26.888078333333336"/>
    <s v="80d 57' 13.626&quot; , 26d 53' 17.082&quot;_x000a_null"/>
    <s v="96"/>
    <s v="-1"/>
    <s v="-1"/>
    <s v="0"/>
    <s v="100%"/>
    <s v="-1"/>
    <s v="CNST3"/>
    <s v="CS10"/>
    <s v="-1"/>
    <s v="-1"/>
    <s v="-1"/>
    <s v="-1"/>
    <s v="-1"/>
    <s v="2023-10-19T15:38:50+05:30"/>
    <s v="-1"/>
    <s v="2023-10-19T15:38:50+05:30"/>
    <s v="SPEAK TO WOMEN WHO ARE 25 - 45 YEARS OF AGE"/>
    <s v="-1"/>
    <s v="-1"/>
    <s v="-1"/>
    <s v="-1"/>
    <s v="-1"/>
    <s v="-1"/>
    <s v="-1"/>
    <s v="2023-10-19"/>
    <s v="15:38:54"/>
    <s v="-1"/>
    <s v="8"/>
    <s v="2023-10-19T15:38:56+05:30"/>
    <s v="-1"/>
    <s v="9"/>
    <s v="-1"/>
    <s v="babita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5:44:14+05:30"/>
    <s v="-1"/>
    <s v="324"/>
    <s v="2023-10-19T15:44:14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Kellogg's Oats"/>
    <s v="Kosh Flavored Oats"/>
    <s v="0"/>
    <s v="0"/>
    <s v="0"/>
    <s v="Saffola Masala Oats"/>
    <s v="0"/>
    <s v="0"/>
    <s v="0"/>
    <s v="Store Brands Of Flavored Oats/ Masala Oats"/>
    <s v="0"/>
    <s v="0"/>
    <s v="0"/>
    <s v="0"/>
    <s v="0"/>
    <s v="Ching's Secret Flavored Oats"/>
    <s v="Futurelife Oats"/>
    <s v="0"/>
    <s v="Kellogg's Oats"/>
    <s v="0"/>
    <s v="0"/>
    <s v="0"/>
    <s v="0"/>
    <s v="Saffola Masala Oats"/>
    <s v="0"/>
    <s v="0"/>
    <s v="0"/>
    <s v="Store Brands Of Flavored Oats/ Masala Oats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5:53:35+05:30"/>
    <s v="-1"/>
    <s v="56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5:53:53+05:30"/>
    <s v="2023-10-19T15:53:53+05:30"/>
    <s v="-1"/>
    <s v="899"/>
    <s v="-1"/>
    <s v="2023-10-19T15:53:53+05:30"/>
    <s v="2023-10-19T15:53:53+05:30"/>
    <s v="2023-10-19T15:53:53+05:30"/>
    <s v="-1"/>
    <s v="1697711033"/>
    <s v="2023-10-19T15:53:53+05:30"/>
    <s v="WILLING TO PARTICIPATE"/>
    <s v="-1"/>
    <s v=""/>
    <s v="-1"/>
    <s v="SAFFOLA MASALA OATS - VEGGIE TWIST TEST (LK2)"/>
    <s v="532/kha75"/>
    <s v="Aliganj mehndi tola Dandiya bazar"/>
    <s v="Aliganj"/>
    <s v="226024"/>
    <s v="532/kha75"/>
    <s v="Aliganj mehndi tola Dandiya bazar"/>
    <s v="Aliganj"/>
    <s v="226024"/>
    <s v="8948942651"/>
    <s v="0000000"/>
    <s v="8948942651"/>
    <s v="0000000"/>
    <s v="SSC/ HSC"/>
    <s v="-1"/>
    <s v="HOUSEWIFE"/>
    <s v=""/>
    <s v="4"/>
    <s v="0"/>
    <s v="2"/>
    <s v="0"/>
    <s v="0"/>
    <s v="2"/>
    <s v="0"/>
    <s v="0"/>
    <s v="0"/>
    <s v="0"/>
    <s v="-1"/>
    <s v="-1"/>
    <s v="YES"/>
    <s v="2023-10-19T16:05:02+05:30"/>
    <s v="-1"/>
    <s v="1697711702"/>
    <s v="-1"/>
    <s v="-1"/>
    <s v="-1"/>
    <s v="Screener Section 1"/>
    <s v="Screener Section 2"/>
    <s v="0"/>
    <s v="0"/>
    <s v="Main Section 3"/>
    <s v="0"/>
    <s v="Main Section 5"/>
    <s v="2023-10-19T15:59:20+05:30"/>
    <s v="2023-10-19T16:05:02+05:30"/>
    <s v="-1"/>
    <s v="327"/>
    <s v="-1"/>
    <s v="80.95459166666666"/>
    <s v="26.888063333333335"/>
    <s v="80d 57' 16.53&quot; , 26d 53' 17.028&quot;_x000a_null"/>
    <s v="-1"/>
    <s v="-1"/>
    <s v="1226"/>
    <s v="-1"/>
    <s v="2023-10-22"/>
    <s v="-1"/>
    <s v="-1"/>
    <s v="SAFFOLA MASALA OATS - VEGGIE TWIST TEST (LK2)"/>
    <s v="2023-10-30"/>
    <s v="16:24:0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5564"/>
    <n v="-1"/>
    <d v="2023-10-19T16:20:43"/>
    <s v="2234891034"/>
    <s v="Android_Subject"/>
    <m/>
    <s v="3.22:04:31"/>
    <d v="2023-10-19T23:34:41"/>
    <m/>
    <d v="2023-10-25T10:46:50"/>
    <m/>
    <m/>
    <b v="1"/>
    <n v="306"/>
    <b v="0"/>
    <m/>
    <s v="26.887821667"/>
    <s v="80.95445"/>
    <s v="Approved"/>
    <n v="5.5"/>
    <m/>
    <m/>
    <m/>
    <d v="2023-10-19T16:20:43"/>
    <d v="2023-10-19T16:48:01"/>
    <s v="Rupali Kaskar"/>
    <n v="-1"/>
    <s v="-1"/>
    <s v="-1"/>
    <s v="LIVE"/>
    <s v="For Placement"/>
    <s v=""/>
    <s v="311111118"/>
    <s v="Lalita bajpai"/>
    <s v="-1"/>
    <s v="-1"/>
    <s v="1019"/>
    <s v="1620"/>
    <s v=""/>
    <s v="311111118-1019-1620"/>
    <s v="1"/>
    <s v="1"/>
    <s v="0"/>
    <s v="-1"/>
    <s v="-1"/>
    <s v="80.95448"/>
    <s v="26.887991666666668"/>
    <s v="80d 57' 16.128&quot; , 26d 53' 16.77&quot;_x000a_null"/>
    <s v="96"/>
    <s v="-1"/>
    <s v="-1"/>
    <s v="0"/>
    <s v="100%"/>
    <s v="-1"/>
    <s v="CNST3"/>
    <s v="CS10"/>
    <s v="-1"/>
    <s v="-1"/>
    <s v="-1"/>
    <s v="-1"/>
    <s v="-1"/>
    <s v="2023-10-19T16:22:00+05:30"/>
    <s v="-1"/>
    <s v="2023-10-19T16:22:00+05:30"/>
    <s v="SPEAK TO WOMEN WHO ARE 25 - 45 YEARS OF AGE"/>
    <s v="-1"/>
    <s v="-1"/>
    <s v="-1"/>
    <s v="-1"/>
    <s v="-1"/>
    <s v="-1"/>
    <s v="-1"/>
    <s v="2023-10-19"/>
    <s v="16:22:19"/>
    <s v="-1"/>
    <s v="8"/>
    <s v="2023-10-19T16:22:21+05:30"/>
    <s v="-1"/>
    <s v="9"/>
    <s v="-1"/>
    <s v="prachi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6:27:02+05:30"/>
    <s v="-1"/>
    <s v="302"/>
    <s v="2023-10-19T16:27:02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0"/>
    <s v="Patanjali Flavored Oats"/>
    <s v="Quaker Flavored Oats"/>
    <s v="Saffola Masala Oats"/>
    <s v="0"/>
    <s v="0"/>
    <s v="Yogabar"/>
    <s v="0"/>
    <s v="0"/>
    <s v="0"/>
    <s v="0"/>
    <s v="Bagrry's Flavored Oats"/>
    <s v="0"/>
    <s v="0"/>
    <s v="0"/>
    <s v="0"/>
    <s v="Kellogg's Oats"/>
    <s v="0"/>
    <s v="0"/>
    <s v="Patanjali Flavored Oats"/>
    <s v="Quaker Flavored Oats"/>
    <s v="Saffola Masala Oats"/>
    <s v="0"/>
    <s v="0"/>
    <s v="Yogabar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BOTH PURCHASES OF 'FLAVORED OATS / MASALA OATS'"/>
    <s v="-1"/>
    <s v="-1"/>
    <s v="-1"/>
    <s v="-1"/>
    <s v="-1"/>
    <s v="Regularly since More than 2 years"/>
    <s v="0"/>
    <s v="Bagrrys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Yoga Bar"/>
    <s v="0"/>
    <s v="0"/>
    <s v="0"/>
    <s v="0"/>
    <s v="0"/>
    <s v="Bagrrys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Yoga Bar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Maggi Masala Noodles"/>
    <s v="2023-10-19T16:36:09+05:30"/>
    <s v="-1"/>
    <s v="5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6:36:42+05:30"/>
    <s v="2023-10-19T16:36:42+05:30"/>
    <s v="-1"/>
    <s v="882"/>
    <s v="-1"/>
    <s v="2023-10-19T16:36:42+05:30"/>
    <s v="2023-10-19T16:36:42+05:30"/>
    <s v="2023-10-19T16:36:42+05:30"/>
    <s v="-1"/>
    <s v="1697713602"/>
    <s v="2023-10-19T16:36:42+05:30"/>
    <s v="WILLING TO PARTICIPATE"/>
    <s v="-1"/>
    <s v=""/>
    <s v="-1"/>
    <s v="SAFFOLA MASALA OATS - VEGGIE TWIST TEST (LK2)"/>
    <s v="532kha/86ka"/>
    <s v="Aliganj Dandiya bazar"/>
    <s v="Aliganj"/>
    <s v="226024"/>
    <s v="532kha/86ka"/>
    <s v="Aliganj Dandiya bazar"/>
    <s v="Aliganj"/>
    <s v="226024"/>
    <s v="8765655109"/>
    <s v="0000000"/>
    <s v="8765655109"/>
    <s v="0000000"/>
    <s v="GRADUATE/ POST GRADUATE: GENERAL"/>
    <s v="-1"/>
    <s v="HOUSEWIFE"/>
    <s v=""/>
    <s v="8"/>
    <s v="1"/>
    <s v="1"/>
    <s v="0"/>
    <s v="0"/>
    <s v="2"/>
    <s v="2"/>
    <s v="0"/>
    <s v="1"/>
    <s v="1"/>
    <s v="1"/>
    <s v="0"/>
    <s v="YES"/>
    <s v="2023-10-19T16:48:00+05:30"/>
    <s v="-1"/>
    <s v="1697714280"/>
    <s v="-1"/>
    <s v="-1"/>
    <s v="-1"/>
    <s v="Screener Section 1"/>
    <s v="Screener Section 2"/>
    <s v="0"/>
    <s v="0"/>
    <s v="Main Section 3"/>
    <s v="0"/>
    <s v="Main Section 5"/>
    <s v="2023-10-19T16:42:51+05:30"/>
    <s v="2023-10-19T16:48:00+05:30"/>
    <s v="-1"/>
    <s v="368"/>
    <s v="-1"/>
    <s v="80.95445"/>
    <s v="26.887821666666664"/>
    <s v="80d 57' 16.02&quot; , 26d 53' 16.158&quot;_x000a_null"/>
    <s v="-1"/>
    <s v="-1"/>
    <s v="1250"/>
    <s v="-1"/>
    <s v="2023-10-22"/>
    <s v="-1"/>
    <s v="-1"/>
    <s v="SAFFOLA MASALA OATS - VEGGIE TWIST TEST (LK2)"/>
    <s v="2023-10-30"/>
    <s v="16:25:1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5565"/>
    <n v="-1"/>
    <d v="2023-10-19T17:07:17"/>
    <s v="2234891034"/>
    <s v="Android_Subject"/>
    <m/>
    <s v="3.21:18:10"/>
    <d v="2023-10-19T23:34:41"/>
    <m/>
    <d v="2023-10-25T10:46:50"/>
    <m/>
    <m/>
    <b v="1"/>
    <n v="306"/>
    <b v="0"/>
    <m/>
    <s v="26.888106667"/>
    <s v="80.954536667"/>
    <s v="Approved"/>
    <n v="5.5"/>
    <m/>
    <m/>
    <m/>
    <d v="2023-10-19T17:07:17"/>
    <d v="2023-10-19T17:29:10"/>
    <s v="Rupali Kaskar"/>
    <n v="-1"/>
    <s v="-1"/>
    <s v="-1"/>
    <s v="LIVE"/>
    <s v="For Placement"/>
    <s v=""/>
    <s v="311111118"/>
    <s v="lalita bajpai"/>
    <s v="-1"/>
    <s v="-1"/>
    <s v="1019"/>
    <s v="1707"/>
    <s v=""/>
    <s v="311111118-1019-1707"/>
    <s v="1"/>
    <s v="1"/>
    <s v="0"/>
    <s v="-1"/>
    <s v="-1"/>
    <s v="80.95451833333333"/>
    <s v="26.888165000000004"/>
    <s v="80d 57' 16.266&quot; , 26d 53' 17.394&quot;_x000a_null"/>
    <s v="96"/>
    <s v="-1"/>
    <s v="-1"/>
    <s v="0"/>
    <s v="100%"/>
    <s v="-1"/>
    <s v="CNST3"/>
    <s v="CS10"/>
    <s v="-1"/>
    <s v="-1"/>
    <s v="-1"/>
    <s v="-1"/>
    <s v="-1"/>
    <s v="2023-10-19T17:08:01+05:30"/>
    <s v="-1"/>
    <s v="2023-10-19T17:08:01+05:30"/>
    <s v="SPEAK TO WOMEN WHO ARE 25 - 45 YEARS OF AGE"/>
    <s v="-1"/>
    <s v="-1"/>
    <s v="-1"/>
    <s v="-1"/>
    <s v="-1"/>
    <s v="-1"/>
    <s v="-1"/>
    <s v="2023-10-19"/>
    <s v="17:08:04"/>
    <s v="-1"/>
    <s v="8"/>
    <s v="2023-10-19T17:08:06+05:30"/>
    <s v="-1"/>
    <s v="9"/>
    <s v="-1"/>
    <s v="akanksha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9T17:12:29+05:30"/>
    <s v="-1"/>
    <s v="268"/>
    <s v="2023-10-19T17:12:29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0"/>
    <s v="Patanjali Flavored Oats"/>
    <s v="Quaker Flavored Oats"/>
    <s v="Saffola Masala Oats"/>
    <s v="0"/>
    <s v="0"/>
    <s v="0"/>
    <s v="Store Brands Of Flavored Oats/ Masala Oats"/>
    <s v="Other Flavored Oats/ Masala Oats Brand"/>
    <s v="0"/>
    <s v="0"/>
    <s v="0"/>
    <s v="0"/>
    <s v="0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Ching's Instant Noodles"/>
    <s v="0"/>
    <s v="0"/>
    <s v="0"/>
    <s v="0"/>
    <s v="Maggi Vegetable Atta Noodles"/>
    <s v="0"/>
    <s v="0"/>
    <s v="0"/>
    <s v="0"/>
    <s v="0"/>
    <s v="0"/>
    <s v="0"/>
    <s v="0"/>
    <s v="0"/>
    <s v="0"/>
    <s v="0"/>
    <s v="Ching's Instant Noodles"/>
    <s v="2023-10-19T17:18:29+05:30"/>
    <s v="-1"/>
    <s v="36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7:18:55+05:30"/>
    <s v="2023-10-19T17:19:18+05:30"/>
    <s v="-1"/>
    <s v="654"/>
    <s v="-1"/>
    <s v="2023-10-19T17:18:55+05:30"/>
    <s v="2023-10-19T17:19:18+05:30"/>
    <s v="2023-10-19T17:19:18+05:30"/>
    <s v="-1"/>
    <s v="1697716158"/>
    <s v="2023-10-19T17:19:18+05:30"/>
    <s v="WILLING TO PARTICIPATE"/>
    <s v="-1"/>
    <s v=""/>
    <s v="-1"/>
    <s v="SAFFOLA MASALA OATS - CLASSIC MASALA TEST (NP9)"/>
    <s v="532kha/78"/>
    <s v="Mehandi tola Aliganj Lucknow"/>
    <s v="Aliganj"/>
    <s v="226024"/>
    <s v="532kha/78"/>
    <s v="Mehandi tola Aliganj Lucknow"/>
    <s v="Aliganj"/>
    <s v="226024"/>
    <s v="9453052501"/>
    <s v="0000000"/>
    <s v="9453052501"/>
    <s v="0000000"/>
    <s v="GRADUATE/ POST GRADUATE: GENERAL"/>
    <s v="-1"/>
    <s v="UNEMPLOYED"/>
    <s v=""/>
    <s v="7"/>
    <s v="0"/>
    <s v="0"/>
    <s v="0"/>
    <s v="3"/>
    <s v="2"/>
    <s v="0"/>
    <s v="1"/>
    <s v="1"/>
    <s v="0"/>
    <s v="-1"/>
    <s v="-1"/>
    <s v="YES"/>
    <s v="2023-10-19T17:29:09+05:30"/>
    <s v="-1"/>
    <s v="1697716749"/>
    <s v="-1"/>
    <s v="-1"/>
    <s v="-1"/>
    <s v="Screener Section 1"/>
    <s v="Screener Section 2"/>
    <s v="0"/>
    <s v="0"/>
    <s v="Main Section 3"/>
    <s v="0"/>
    <s v="Main Section 5"/>
    <s v="2023-10-19T17:29:09+05:30"/>
    <s v="2023-10-19T17:29:09+05:30"/>
    <s v="-1"/>
    <s v="614"/>
    <s v="-1"/>
    <s v="80.95453666666667"/>
    <s v="26.888106666666665"/>
    <s v="80d 57' 16.332&quot; , 26d 53' 17.184&quot;_x000a_null"/>
    <s v="-1"/>
    <s v="-1"/>
    <s v="1268"/>
    <s v="-1"/>
    <s v="2023-10-22"/>
    <s v="-1"/>
    <s v="-1"/>
    <s v="SAFFOLA MASALA OATS - CLASSIC MASALA TEST (NP9)"/>
    <s v="2023-10-30"/>
    <s v="13:25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87"/>
    <n v="-1"/>
    <d v="2023-10-19T14:11:42"/>
    <s v="2234891030"/>
    <s v="Android_Subject"/>
    <m/>
    <s v="6.03:57:22"/>
    <d v="2023-10-20T11:37:21"/>
    <m/>
    <d v="2023-10-23T10:35:29"/>
    <m/>
    <m/>
    <b v="1"/>
    <n v="306"/>
    <b v="0"/>
    <m/>
    <m/>
    <m/>
    <s v="Requires Approval"/>
    <n v="5.5"/>
    <m/>
    <m/>
    <m/>
    <d v="2023-10-19T14:11:42"/>
    <d v="2023-10-19T14:26:05"/>
    <s v="Rupali Kaskar"/>
    <n v="-1"/>
    <s v="-1"/>
    <s v="-1"/>
    <s v="LIVE"/>
    <s v="For Placement"/>
    <s v=""/>
    <s v="211111119"/>
    <s v="Darshana "/>
    <s v="-1"/>
    <s v="-1"/>
    <s v="1019"/>
    <s v="1411"/>
    <s v=""/>
    <s v="211111119-1019-141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4:13:04+05:30"/>
    <s v="-1"/>
    <s v="2023-10-19T14:13:16+05:30"/>
    <s v="SPEAK TO WOMEN WHO ARE 25 - 45 YEARS OF AGE"/>
    <s v="-1"/>
    <s v="-1"/>
    <s v="-1"/>
    <s v="-1"/>
    <s v="-1"/>
    <s v="-1"/>
    <s v="-1"/>
    <s v="2023-10-19"/>
    <s v="14:13:42"/>
    <s v="-1"/>
    <s v="8"/>
    <s v="2023-10-19T14:13:43+05:30"/>
    <s v="-1"/>
    <s v="9"/>
    <s v="-1"/>
    <s v="Dipika Trivedi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4:17:28+05:30"/>
    <s v="-1"/>
    <s v="252"/>
    <s v="2023-10-19T14:17:28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Maggi Hot Heads Noodles"/>
    <s v="0"/>
    <s v="Saffola Oodles"/>
    <s v="0"/>
    <s v="0"/>
    <s v="0"/>
    <s v="0"/>
    <s v="Store Brands Of Instant Noodles/Cup Noodles"/>
    <s v="Other Instant Noodles Brand/Cup Noodles"/>
    <s v="Don't Know Brands Of Instant Noodles/Cup Noodles (Not On Card)"/>
    <s v="0"/>
    <s v="Ching's Instant Noodles"/>
    <s v="0"/>
    <s v="0"/>
    <s v="Maggi Masala Noodles"/>
    <s v="0"/>
    <s v="0"/>
    <s v="Maggi Hot Heads Noodles"/>
    <s v="0"/>
    <s v="Saffola Oodles"/>
    <s v="0"/>
    <s v="0"/>
    <s v="0"/>
    <s v="0"/>
    <s v="Store Brands Of Instant Noodles/Cup Noodles"/>
    <s v="0"/>
    <s v="0"/>
    <s v="0"/>
    <s v="Maggi Masala Noodles"/>
    <s v="2023-10-19T14:21:12+05:30"/>
    <s v="-1"/>
    <s v="22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21:27+05:30"/>
    <s v="2023-10-19T14:21:27+05:30"/>
    <s v="-1"/>
    <s v="503"/>
    <s v="-1"/>
    <s v="2023-10-19T14:21:27+05:30"/>
    <s v="2023-10-19T14:21:27+05:30"/>
    <s v="2023-10-19T14:21:27+05:30"/>
    <s v="-1"/>
    <s v="1697705487"/>
    <s v="2023-10-19T14:21:27+05:30"/>
    <s v="WILLING TO PARTICIPATE"/>
    <s v="-1"/>
    <s v=""/>
    <s v="-1"/>
    <s v="SAFFOLA MASALA OATS - CLASSIC MASALA CURRENT (AF3)"/>
    <s v="room no 1309, Parivartan bld 5 B"/>
    <s v="Khot kua Road , Dhanjiwadi, "/>
    <s v="Malad East "/>
    <s v="400097"/>
    <s v="room no 1309, Parivartan bld 5 B"/>
    <s v="Khot kua Road , Dhanjiwadi,"/>
    <s v="Malad East"/>
    <s v="400097"/>
    <s v="9322701774"/>
    <s v="-1"/>
    <s v="9322701774"/>
    <s v="-1"/>
    <s v="GRADUATE/ POST GRADUATE: GENERAL"/>
    <s v="-1"/>
    <s v="HOUSEWIFE"/>
    <s v=""/>
    <s v="6"/>
    <s v="0"/>
    <s v="0"/>
    <s v="2"/>
    <s v="0"/>
    <s v="0"/>
    <s v="1"/>
    <s v="1"/>
    <s v="1"/>
    <s v="1"/>
    <s v="-1"/>
    <s v="-1"/>
    <s v="YES"/>
    <s v="2023-10-19T14:26:04+05:30"/>
    <s v="-1"/>
    <s v="1697705764"/>
    <s v="-1"/>
    <s v="-1"/>
    <s v="-1"/>
    <s v="Screener Section 1"/>
    <s v="Screener Section 2"/>
    <s v="0"/>
    <s v="0"/>
    <s v="Main Section 3"/>
    <s v="0"/>
    <s v="Main Section 5"/>
    <s v="2023-10-19T14:26:04+05:30"/>
    <s v="2023-10-19T14:26:04+05:30"/>
    <s v="-1"/>
    <s v="277"/>
    <s v="-1"/>
    <s v="NaN"/>
    <s v="NaN"/>
    <s v="-1"/>
    <s v="-1"/>
    <s v="-1"/>
    <s v="780"/>
    <s v="-1"/>
    <s v="2023-10-25"/>
    <s v="-1"/>
    <s v="-1"/>
    <s v="SAFFOLA MASALA OATS - CLASSIC MASALA CURRENT (AF3)"/>
    <s v="2023-11-01"/>
    <s v="18:09:02"/>
    <x v="1"/>
    <x v="1"/>
    <x v="1"/>
    <s v="Vendor Team"/>
    <s v="sunil"/>
    <s v="Sup:-2"/>
    <s v="-1"/>
    <s v="2023-10-19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89"/>
    <n v="-1"/>
    <d v="2023-10-19T14:54:53"/>
    <s v="2234891030"/>
    <s v="Android_Subject"/>
    <m/>
    <s v="6.03:15:13"/>
    <d v="2023-10-20T11:37:21"/>
    <m/>
    <d v="2023-10-25T18:11:27"/>
    <m/>
    <m/>
    <b v="1"/>
    <n v="306"/>
    <b v="0"/>
    <m/>
    <m/>
    <m/>
    <s v="Requires Approval"/>
    <n v="5.5"/>
    <m/>
    <m/>
    <m/>
    <d v="2023-10-19T14:54:53"/>
    <d v="2023-10-19T15:08:55"/>
    <s v="Sarvesh Mishra"/>
    <n v="-1"/>
    <s v="-1"/>
    <s v="-1"/>
    <s v="LIVE"/>
    <s v="For Placement"/>
    <s v=""/>
    <s v="211111119"/>
    <s v="Darshana "/>
    <s v="-1"/>
    <s v="-1"/>
    <s v="1019"/>
    <s v="1454"/>
    <s v=""/>
    <s v="211111119-1019-1454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4:55:04+05:30"/>
    <s v="-1"/>
    <s v="2023-10-19T14:55:48+05:30"/>
    <s v="SPEAK TO WOMEN WHO ARE 25 - 45 YEARS OF AGE"/>
    <s v="-1"/>
    <s v="-1"/>
    <s v="-1"/>
    <s v="-1"/>
    <s v="-1"/>
    <s v="-1"/>
    <s v="-1"/>
    <s v="2023-10-19"/>
    <s v="14:56:15"/>
    <s v="-1"/>
    <s v="8"/>
    <s v="2023-10-19T14:56:17+05:30"/>
    <s v="-1"/>
    <s v="9"/>
    <s v="-1"/>
    <s v="Dimple Jain"/>
    <x v="3"/>
    <x v="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5:00:53+05:30"/>
    <s v="-1"/>
    <s v="305"/>
    <s v="2023-10-19T15:00:53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Top Ramen Noodles"/>
    <s v="0"/>
    <s v="0"/>
    <s v="Store Brands Of Instant Noodles/Cup Noodles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5:04:35+05:30"/>
    <s v="-1"/>
    <s v="22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5:04:54+05:30"/>
    <s v="2023-10-19T15:04:54+05:30"/>
    <s v="-1"/>
    <s v="582"/>
    <s v="-1"/>
    <s v="2023-10-19T15:04:54+05:30"/>
    <s v="2023-10-19T15:04:54+05:30"/>
    <s v="2023-10-19T15:04:54+05:30"/>
    <s v="-1"/>
    <s v="1697708094"/>
    <s v="2023-10-19T15:04:54+05:30"/>
    <s v="WILLING TO PARTICIPATE"/>
    <s v="-1"/>
    <s v=""/>
    <s v="-1"/>
    <s v="SAFFOLA MASALA OATS - CLASSIC MASALA CURRENT (AF3)"/>
    <s v="room no 1110 , Parivartan 5 B bld"/>
    <s v="Khot kua road, Dhanjiwadi"/>
    <s v="Malad East "/>
    <s v="400097"/>
    <s v="room no 1110 , Parivartan 5 B bld"/>
    <s v="Khot kua road, Dhanjiwadi"/>
    <s v="Malad East"/>
    <s v="400097"/>
    <s v="9029331246"/>
    <s v="-1"/>
    <s v="9029331246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9T15:08:53+05:30"/>
    <s v="-1"/>
    <s v="1697708333"/>
    <s v="-1"/>
    <s v="-1"/>
    <s v="-1"/>
    <s v="Screener Section 1"/>
    <s v="Screener Section 2"/>
    <s v="0"/>
    <s v="0"/>
    <s v="Main Section 3"/>
    <s v="0"/>
    <s v="Main Section 5"/>
    <s v="2023-10-19T15:08:53+05:30"/>
    <s v="2023-10-19T15:08:53+05:30"/>
    <s v="-1"/>
    <s v="238"/>
    <s v="-1"/>
    <s v="NaN"/>
    <s v="NaN"/>
    <s v="-1"/>
    <s v="-1"/>
    <s v="-1"/>
    <s v="820"/>
    <s v="-1"/>
    <s v="2023-10-25"/>
    <s v="-1"/>
    <s v="-1"/>
    <s v="SAFFOLA MASALA OATS - CLASSIC MASALA CURRENT (AF3)"/>
    <s v="2023-11-01"/>
    <s v="18:10:0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c1"/>
    <s v="Accept"/>
    <s v="cb1"/>
    <s v="Accept"/>
    <s v="cfreq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0"/>
    <n v="-1"/>
    <d v="2023-10-19T15:27:26"/>
    <s v="2234891030"/>
    <s v="Android_Subject"/>
    <m/>
    <s v="6.02:43:33"/>
    <d v="2023-10-20T11:37:21"/>
    <m/>
    <d v="2023-10-23T10:35:29"/>
    <m/>
    <m/>
    <b v="1"/>
    <n v="306"/>
    <b v="0"/>
    <m/>
    <m/>
    <m/>
    <s v="Requires Approval"/>
    <n v="5.5"/>
    <m/>
    <m/>
    <m/>
    <d v="2023-10-19T15:27:26"/>
    <d v="2023-10-19T15:42:12"/>
    <s v="Rupali Kaskar"/>
    <n v="-1"/>
    <s v="-1"/>
    <s v="-1"/>
    <s v="LIVE"/>
    <s v="For Placement"/>
    <s v=""/>
    <s v="211111119"/>
    <s v="Darshana "/>
    <s v="-1"/>
    <s v="-1"/>
    <s v="1019"/>
    <s v="1527"/>
    <s v=""/>
    <s v="211111119-1019-152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5:27:41+05:30"/>
    <s v="-1"/>
    <s v="2023-10-19T15:27:41+05:30"/>
    <s v="SPEAK TO WOMEN WHO ARE 25 - 45 YEARS OF AGE"/>
    <s v="-1"/>
    <s v="-1"/>
    <s v="-1"/>
    <s v="-1"/>
    <s v="-1"/>
    <s v="-1"/>
    <s v="-1"/>
    <s v="2023-10-19"/>
    <s v="15:29:52"/>
    <s v="-1"/>
    <s v="8"/>
    <s v="2023-10-19T15:29:54+05:30"/>
    <s v="-1"/>
    <s v="9"/>
    <s v="-1"/>
    <s v="Shalini Gupta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5:33:36+05:30"/>
    <s v="-1"/>
    <s v="355"/>
    <s v="2023-10-19T15:33:3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0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5:36:58+05:30"/>
    <s v="-1"/>
    <s v="2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5:37:07+05:30"/>
    <s v="2023-10-19T15:37:07+05:30"/>
    <s v="-1"/>
    <s v="511"/>
    <s v="-1"/>
    <s v="2023-10-19T15:37:07+05:30"/>
    <s v="2023-10-19T15:37:07+05:30"/>
    <s v="2023-10-19T15:37:07+05:30"/>
    <s v="-1"/>
    <s v="1697710027"/>
    <s v="2023-10-19T15:37:07+05:30"/>
    <s v="WILLING TO PARTICIPATE"/>
    <s v="-1"/>
    <s v=""/>
    <s v="-1"/>
    <s v="SAFFOLA MASALA OATS - CLASSIC MASALA CURRENT (AF3)"/>
    <s v="room no 301,  Kirti Niwas "/>
    <s v="Khot kua road , Dhanjiwadi "/>
    <s v=" Malad East"/>
    <s v="400097"/>
    <s v="room no 301,  Kirti Niwas"/>
    <s v="Khot kua road , Dhanjiwadi"/>
    <s v="Malad East"/>
    <s v="400097"/>
    <s v="9518556025"/>
    <s v="-1"/>
    <s v="9518556025"/>
    <s v="-1"/>
    <s v="SOME COLLEGE (INCLUDES A DIPLOMA) BUT NOT GRADUATE"/>
    <s v="-1"/>
    <s v="HOUSEWIFE"/>
    <s v=""/>
    <s v="4"/>
    <s v="1"/>
    <s v="0"/>
    <s v="1"/>
    <s v="0"/>
    <s v="1"/>
    <s v="1"/>
    <s v="0"/>
    <s v="0"/>
    <s v="0"/>
    <s v="0"/>
    <s v="1"/>
    <s v="YES"/>
    <s v="2023-10-19T15:42:11+05:30"/>
    <s v="-1"/>
    <s v="1697710331"/>
    <s v="-1"/>
    <s v="-1"/>
    <s v="-1"/>
    <s v="Screener Section 1"/>
    <s v="Screener Section 2"/>
    <s v="0"/>
    <s v="0"/>
    <s v="Main Section 3"/>
    <s v="0"/>
    <s v="Main Section 5"/>
    <s v="2023-10-19T15:42:11+05:30"/>
    <s v="2023-10-19T15:42:11+05:30"/>
    <s v="-1"/>
    <s v="304"/>
    <s v="-1"/>
    <s v="NaN"/>
    <s v="NaN"/>
    <s v="-1"/>
    <s v="-1"/>
    <s v="-1"/>
    <s v="815"/>
    <s v="-1"/>
    <s v="2023-10-25"/>
    <s v="-1"/>
    <s v="-1"/>
    <s v="SAFFOLA MASALA OATS - CLASSIC MASALA CURRENT (AF3)"/>
    <s v="2023-11-01"/>
    <s v="18:10:5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19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freq"/>
    <s v="Accept"/>
    <s v="csec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1"/>
    <n v="-1"/>
    <d v="2023-10-19T16:05:39"/>
    <s v="2234891030"/>
    <s v="Android_Subject"/>
    <m/>
    <s v="6.02:41:40"/>
    <d v="2023-10-20T11:37:21"/>
    <m/>
    <d v="2023-10-25T18:11:27"/>
    <m/>
    <m/>
    <b v="1"/>
    <n v="306"/>
    <b v="0"/>
    <m/>
    <m/>
    <m/>
    <s v="Requires Approval"/>
    <n v="5.5"/>
    <m/>
    <m/>
    <m/>
    <d v="2023-10-19T16:05:39"/>
    <d v="2023-10-19T16:16:53"/>
    <s v="Sarvesh Mishra"/>
    <n v="-1"/>
    <s v="-1"/>
    <s v="-1"/>
    <s v="LIVE"/>
    <s v="For Placement"/>
    <s v=""/>
    <s v="211111119"/>
    <s v="Darshana "/>
    <s v="-1"/>
    <s v="-1"/>
    <s v="1019"/>
    <s v="1605"/>
    <s v=""/>
    <s v="211111119-1019-160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6:05:58+05:30"/>
    <s v="-1"/>
    <s v="2023-10-19T16:05:58+05:30"/>
    <s v="SPEAK TO WOMEN WHO ARE 25 - 45 YEARS OF AGE"/>
    <s v="-1"/>
    <s v="-1"/>
    <s v="-1"/>
    <s v="-1"/>
    <s v="-1"/>
    <s v="-1"/>
    <s v="-1"/>
    <s v="2023-10-19"/>
    <s v="16:06:24"/>
    <s v="-1"/>
    <s v="8"/>
    <s v="2023-10-19T16:06:25+05:30"/>
    <s v="-1"/>
    <s v="9"/>
    <s v="-1"/>
    <s v="Priti Trivedi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OME COLLEGE (INCLUDES A DIPLOMA) BUT NOT GRADUATE"/>
    <s v="1-9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6:09:51+05:30"/>
    <s v="-1"/>
    <s v="233"/>
    <s v="2023-10-19T16:09:5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13:03+05:30"/>
    <s v="-1"/>
    <s v="19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13:13+05:30"/>
    <s v="2023-10-19T16:13:13+05:30"/>
    <s v="-1"/>
    <s v="435"/>
    <s v="-1"/>
    <s v="2023-10-19T16:13:13+05:30"/>
    <s v="2023-10-19T16:13:13+05:30"/>
    <s v="2023-10-19T16:13:13+05:30"/>
    <s v="-1"/>
    <s v="1697712193"/>
    <s v="2023-10-19T16:13:13+05:30"/>
    <s v="WILLING TO PARTICIPATE"/>
    <s v="-1"/>
    <s v=""/>
    <s v="-1"/>
    <s v="SAFFOLA MASALA OATS - VEGGIE TWIST CURRENT (BJ6)"/>
    <s v="room no 712 Omkar A4"/>
    <s v="Khot kua road, Dhanji wadi"/>
    <s v="Malad East "/>
    <s v="400097"/>
    <s v="room no 712 Omkar A4"/>
    <s v="Khot kua road, Dhanji wadi"/>
    <s v="Malad East"/>
    <s v="400097"/>
    <s v="9323751847"/>
    <s v="-1"/>
    <s v="9323751847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19T16:16:51+05:30"/>
    <s v="-1"/>
    <s v="1697712411"/>
    <s v="-1"/>
    <s v="-1"/>
    <s v="-1"/>
    <s v="Screener Section 1"/>
    <s v="Screener Section 2"/>
    <s v="0"/>
    <s v="0"/>
    <s v="Main Section 3"/>
    <s v="0"/>
    <s v="Main Section 5"/>
    <s v="2023-10-19T16:16:51+05:30"/>
    <s v="2023-10-19T16:16:51+05:30"/>
    <s v="-1"/>
    <s v="218"/>
    <s v="-1"/>
    <s v="NaN"/>
    <s v="NaN"/>
    <s v="-1"/>
    <s v="-1"/>
    <s v="-1"/>
    <s v="653"/>
    <s v="-1"/>
    <s v="2023-10-25"/>
    <s v="-1"/>
    <s v="-1"/>
    <s v="SAFFOLA MASALA OATS - VEGGIE TWIST CURRENT (BJ6)"/>
    <s v="2023-11-01"/>
    <s v="18:47:1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9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1-9"/>
    <s v="SOME COLLEGE (INCLUDES A DIPLOMA) BUT NOT GRADUATE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nad"/>
    <s v="Accept"/>
    <s v="cnam"/>
    <s v="Accept"/>
    <s v="cate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2"/>
    <n v="-1"/>
    <d v="2023-10-19T16:40:30"/>
    <s v="2234891030"/>
    <s v="Android_Subject"/>
    <m/>
    <s v="6.02:07:45"/>
    <d v="2023-10-20T11:37:21"/>
    <m/>
    <d v="2023-10-25T18:11:27"/>
    <m/>
    <m/>
    <b v="1"/>
    <n v="306"/>
    <b v="0"/>
    <m/>
    <m/>
    <m/>
    <s v="Requires Approval"/>
    <n v="5.5"/>
    <m/>
    <m/>
    <m/>
    <d v="2023-10-19T16:40:30"/>
    <d v="2023-10-19T16:56:45"/>
    <s v="Sarvesh Mishra"/>
    <n v="-1"/>
    <s v="-1"/>
    <s v="-1"/>
    <s v="LIVE"/>
    <s v="For Placement"/>
    <s v=""/>
    <s v="211111119"/>
    <s v="Darshana "/>
    <s v="-1"/>
    <s v="-1"/>
    <s v="1019"/>
    <s v="1640"/>
    <s v=""/>
    <s v="211111119-1019-164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6:40:45+05:30"/>
    <s v="-1"/>
    <s v="2023-10-19T16:40:45+05:30"/>
    <s v="SPEAK TO WOMEN WHO ARE 25 - 45 YEARS OF AGE"/>
    <s v="-1"/>
    <s v="-1"/>
    <s v="-1"/>
    <s v="-1"/>
    <s v="-1"/>
    <s v="-1"/>
    <s v="-1"/>
    <s v="2023-10-19"/>
    <s v="16:41:10"/>
    <s v="-1"/>
    <s v="8"/>
    <s v="2023-10-19T16:41:11+05:30"/>
    <s v="-1"/>
    <s v="9"/>
    <s v="-1"/>
    <s v="Harsha Naik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UPERVISORY LEVEL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9T16:44:58+05:30"/>
    <s v="-1"/>
    <s v="253"/>
    <s v="2023-10-19T16:44:58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53:08+05:30"/>
    <s v="-1"/>
    <s v="49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53:18+05:30"/>
    <s v="2023-10-19T16:53:18+05:30"/>
    <s v="-1"/>
    <s v="732"/>
    <s v="-1"/>
    <s v="2023-10-19T16:53:18+05:30"/>
    <s v="2023-10-19T16:53:18+05:30"/>
    <s v="2023-10-19T16:53:18+05:30"/>
    <s v="-1"/>
    <s v="1697714598"/>
    <s v="2023-10-19T16:53:18+05:30"/>
    <s v="WILLING TO PARTICIPATE"/>
    <s v="-1"/>
    <s v=""/>
    <s v="-1"/>
    <s v="SAFFOLA MASALA OATS - VEGGIE TWIST CURRENT (BJ6)"/>
    <s v="room no 108 C Ashirwad bld"/>
    <s v="rani sati marg Dhanjiwadi "/>
    <s v="Malad East "/>
    <s v="400097"/>
    <s v="room no 108 C Ashirwad bld"/>
    <s v="rani sati marg Dhanjiwadi"/>
    <s v="Malad East"/>
    <s v="400097"/>
    <s v="7710966076"/>
    <s v="-1"/>
    <s v="7710966076"/>
    <s v="-1"/>
    <s v="SSC/ HSC"/>
    <s v="-1"/>
    <s v="HOUSEWIFE"/>
    <s v=""/>
    <s v="3"/>
    <s v="0"/>
    <s v="1"/>
    <s v="0"/>
    <s v="0"/>
    <s v="1"/>
    <s v="1"/>
    <s v="0"/>
    <s v="0"/>
    <s v="0"/>
    <s v="-1"/>
    <s v="-1"/>
    <s v="YES"/>
    <s v="2023-10-19T16:56:43+05:30"/>
    <s v="-1"/>
    <s v="1697714803"/>
    <s v="-1"/>
    <s v="-1"/>
    <s v="-1"/>
    <s v="Screener Section 1"/>
    <s v="Screener Section 2"/>
    <s v="0"/>
    <s v="0"/>
    <s v="Main Section 3"/>
    <s v="0"/>
    <s v="Main Section 5"/>
    <s v="2023-10-19T16:56:43+05:30"/>
    <s v="2023-10-19T16:56:43+05:30"/>
    <s v="-1"/>
    <s v="205"/>
    <s v="-1"/>
    <s v="NaN"/>
    <s v="NaN"/>
    <s v="-1"/>
    <s v="-1"/>
    <s v="-1"/>
    <s v="937"/>
    <s v="-1"/>
    <s v="2023-10-25"/>
    <s v="-1"/>
    <s v="-1"/>
    <s v="SAFFOLA MASALA OATS - VEGGIE TWIST CURRENT (BJ6)"/>
    <s v="2023-11-01"/>
    <s v="18:48:1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3"/>
    <n v="-1"/>
    <d v="2023-10-19T16:59:40"/>
    <s v="2234891030"/>
    <s v="Android_Subject"/>
    <m/>
    <s v="6.01:49:31"/>
    <d v="2023-10-20T11:37:21"/>
    <m/>
    <d v="2023-10-23T10:35:29"/>
    <m/>
    <m/>
    <b v="1"/>
    <n v="306"/>
    <b v="0"/>
    <m/>
    <m/>
    <m/>
    <s v="Requires Approval"/>
    <n v="5.5"/>
    <m/>
    <m/>
    <m/>
    <d v="2023-10-19T16:59:40"/>
    <d v="2023-10-19T17:13:24"/>
    <s v="Rupali Kaskar"/>
    <n v="-1"/>
    <s v="-1"/>
    <s v="-1"/>
    <s v="LIVE"/>
    <s v="For Placement"/>
    <s v=""/>
    <s v="211111119"/>
    <s v="Darshana "/>
    <s v="-1"/>
    <s v="-1"/>
    <s v="1019"/>
    <s v="1659"/>
    <s v=""/>
    <s v="211111119-1019-165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6:59:51+05:30"/>
    <s v="-1"/>
    <s v="2023-10-19T16:59:51+05:30"/>
    <s v="SPEAK TO WOMEN WHO ARE 25 - 45 YEARS OF AGE"/>
    <s v="-1"/>
    <s v="-1"/>
    <s v="-1"/>
    <s v="-1"/>
    <s v="-1"/>
    <s v="-1"/>
    <s v="-1"/>
    <s v="2023-10-19"/>
    <s v="17:00:27"/>
    <s v="-1"/>
    <s v="8"/>
    <s v="2023-10-19T17:00:28+05:30"/>
    <s v="-1"/>
    <s v="9"/>
    <s v="-1"/>
    <s v="Payal Patel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9T17:06:09+05:30"/>
    <s v="-1"/>
    <s v="378"/>
    <s v="2023-10-19T17:06:09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Joymee Noodles"/>
    <s v="Knorr Soupy Noodles"/>
    <s v="Maggi Masala Noodles"/>
    <s v="Maggi Oats Noodles"/>
    <s v="0"/>
    <s v="0"/>
    <s v="0"/>
    <s v="0"/>
    <s v="0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7:09:23+05:30"/>
    <s v="-1"/>
    <s v="19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7:09:33+05:30"/>
    <s v="2023-10-19T17:09:33+05:30"/>
    <s v="-1"/>
    <s v="575"/>
    <s v="-1"/>
    <s v="2023-10-19T17:09:33+05:30"/>
    <s v="2023-10-19T17:09:33+05:30"/>
    <s v="2023-10-19T17:09:33+05:30"/>
    <s v="-1"/>
    <s v="1697715573"/>
    <s v="2023-10-19T17:09:33+05:30"/>
    <s v="WILLING TO PARTICIPATE"/>
    <s v="-1"/>
    <s v=""/>
    <s v="-1"/>
    <s v="SAFFOLA MASALA OATS - VEGGIE TWIST CURRENT (BJ6)"/>
    <s v="room no 604 parivartan A5 bld"/>
    <s v="Khot  kua Road, Dhanjiwadi"/>
    <s v="Malad East "/>
    <s v="400097"/>
    <s v="room no 604 parivartan A5 bld"/>
    <s v="Khot  kua Road, Dhanjiwadi"/>
    <s v="Malad East"/>
    <s v="400097"/>
    <s v="8828866014"/>
    <s v="-1"/>
    <s v="8828866014"/>
    <s v="-1"/>
    <s v="SOME COLLEGE (INCLUDES A DIPLOMA) BUT NOT GRADUATE"/>
    <s v="-1"/>
    <s v="HOUSEWIFE"/>
    <s v=""/>
    <s v="4"/>
    <s v="0"/>
    <s v="1"/>
    <s v="1"/>
    <s v="0"/>
    <s v="0"/>
    <s v="1"/>
    <s v="1"/>
    <s v="0"/>
    <s v="0"/>
    <s v="-1"/>
    <s v="-1"/>
    <s v="YES"/>
    <s v="2023-10-19T17:13:22+05:30"/>
    <s v="-1"/>
    <s v="1697715802"/>
    <s v="-1"/>
    <s v="-1"/>
    <s v="-1"/>
    <s v="Screener Section 1"/>
    <s v="Screener Section 2"/>
    <s v="0"/>
    <s v="0"/>
    <s v="Main Section 3"/>
    <s v="0"/>
    <s v="Main Section 5"/>
    <s v="2023-10-19T17:13:22+05:30"/>
    <s v="2023-10-19T17:13:22+05:30"/>
    <s v="-1"/>
    <s v="230"/>
    <s v="-1"/>
    <s v="NaN"/>
    <s v="NaN"/>
    <s v="-1"/>
    <s v="-1"/>
    <s v="-1"/>
    <s v="805"/>
    <s v="-1"/>
    <s v="2023-10-25"/>
    <s v="-1"/>
    <s v="-1"/>
    <s v="SAFFOLA MASALA OATS - VEGGIE TWIST CURRENT (BJ6)"/>
    <s v="2023-11-01"/>
    <s v="18:49:0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4041"/>
    <n v="-1"/>
    <d v="2023-10-20T11:46:13"/>
    <s v="2234891034"/>
    <s v="Android_Subject"/>
    <m/>
    <s v="3.09:19:48"/>
    <d v="2023-10-20T12:00:49"/>
    <m/>
    <d v="2023-10-22T13:27:17"/>
    <m/>
    <m/>
    <b v="1"/>
    <n v="306"/>
    <b v="0"/>
    <m/>
    <s v="26.811778333"/>
    <s v="80.909736667"/>
    <s v="Approved"/>
    <n v="5.5"/>
    <m/>
    <m/>
    <m/>
    <d v="2023-10-20T11:46:13"/>
    <d v="2023-10-20T12:00:47"/>
    <s v="Anshu Srivastava"/>
    <n v="-1"/>
    <s v="-1"/>
    <s v="-1"/>
    <s v="LIVE"/>
    <s v="For QC"/>
    <s v=""/>
    <s v="311111113"/>
    <s v="Shalini Shrivastav"/>
    <s v="-1"/>
    <s v="-1"/>
    <s v="1020"/>
    <s v="1146"/>
    <s v=""/>
    <s v="311111113-1020-1146"/>
    <s v="1"/>
    <s v="1"/>
    <s v="0"/>
    <s v="-1"/>
    <s v="-1"/>
    <s v="80.90978166666667"/>
    <s v="26.81184166666667"/>
    <s v="80d 54' 35.214&quot; , 26d 48' 42.63&quot;_x000a_null"/>
    <s v="96"/>
    <s v="-1"/>
    <s v="-1"/>
    <s v="0"/>
    <s v="100%"/>
    <s v="-1"/>
    <s v="CNST3"/>
    <s v="CS10"/>
    <s v="-1"/>
    <s v="-1"/>
    <s v="-1"/>
    <s v="-1"/>
    <s v="-1"/>
    <s v="2023-10-20T11:46:33+05:30"/>
    <s v="-1"/>
    <s v="2023-10-20T11:46:33+05:30"/>
    <s v="SPEAK TO WOMEN WHO ARE 25 - 45 YEARS OF AGE"/>
    <s v="-1"/>
    <s v="-1"/>
    <s v="-1"/>
    <s v="-1"/>
    <s v="-1"/>
    <s v="-1"/>
    <s v="-1"/>
    <s v="2023-10-20"/>
    <s v="11:46:42"/>
    <s v="-1"/>
    <s v="8"/>
    <s v="2023-10-20T11:46:46+05:30"/>
    <s v="-1"/>
    <s v="0"/>
    <s v="-1"/>
    <s v="Reena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1:49:32+05:30"/>
    <s v="-1"/>
    <s v="179"/>
    <s v="2023-10-20T11:49:3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1:54:06+05:30"/>
    <s v="-1"/>
    <s v="2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1:54:18+05:30"/>
    <s v="2023-10-20T11:54:18+05:30"/>
    <s v="-1"/>
    <s v="465"/>
    <s v="-1"/>
    <s v="2023-10-20T11:54:18+05:30"/>
    <s v="2023-10-20T11:54:18+05:30"/>
    <s v="2023-10-20T11:54:18+05:30"/>
    <s v="-1"/>
    <s v="1697783058"/>
    <s v="2023-10-20T11:54:18+05:30"/>
    <s v="WILLING TO PARTICIPATE"/>
    <s v="-1"/>
    <s v=""/>
    <s v="-1"/>
    <s v="SAFFOLA MASALA OATS - CLASSIC MASALA CURRENT (AF3)"/>
    <s v="House no.557/42"/>
    <s v="Om nagar"/>
    <s v="Alambagh "/>
    <s v="226005"/>
    <s v="House no.557/42"/>
    <s v="Om nagar"/>
    <s v="Alambagh"/>
    <s v="226005"/>
    <s v="9696891314"/>
    <s v="-1"/>
    <s v="9696891314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0T12:00:46+05:30"/>
    <s v="-1"/>
    <s v="1697783446"/>
    <s v="-1"/>
    <s v="-1"/>
    <s v="-1"/>
    <s v="Screener Section 1"/>
    <s v="Screener Section 2"/>
    <s v="0"/>
    <s v="0"/>
    <s v="Main Section 3"/>
    <s v="0"/>
    <s v="Main Section 5"/>
    <s v="2023-10-20T12:00:46+05:30"/>
    <s v="2023-10-20T12:00:46+05:30"/>
    <s v="-1"/>
    <s v="369"/>
    <s v="-1"/>
    <s v="80.90973666666667"/>
    <s v="26.811778333333336"/>
    <s v="80d 54' 35.052&quot; , 26d 48' 42.402&quot;_x000a_null"/>
    <s v="-1"/>
    <s v="-1"/>
    <s v="834"/>
    <s v="-1"/>
    <s v="2023-10-21"/>
    <s v="-1"/>
    <s v="-1"/>
    <s v="SAFFOLA MASALA OATS - CLASSIC MASALA CURRENT (AF3)"/>
    <s v="2023-10-28"/>
    <s v="18:11:3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5197"/>
    <n v="-1"/>
    <d v="2023-10-20T12:44:12"/>
    <s v="2234891034"/>
    <s v="Android_Subject"/>
    <m/>
    <s v="3.08:24:05"/>
    <d v="2023-10-20T12:54:25"/>
    <m/>
    <d v="2023-10-22T13:27:17"/>
    <m/>
    <m/>
    <b v="1"/>
    <n v="306"/>
    <b v="0"/>
    <m/>
    <s v="26.811856667"/>
    <s v="80.90978"/>
    <s v="Approved"/>
    <n v="5.5"/>
    <m/>
    <m/>
    <m/>
    <d v="2023-10-20T12:44:12"/>
    <d v="2023-10-20T12:54:24"/>
    <s v="Anshu Srivastava"/>
    <n v="-1"/>
    <s v="-1"/>
    <s v="-1"/>
    <s v="LIVE"/>
    <s v="For QC"/>
    <s v=""/>
    <s v="311111113"/>
    <s v="Shalini Shrivastav"/>
    <s v="-1"/>
    <s v="-1"/>
    <s v="1020"/>
    <s v="1244"/>
    <s v=""/>
    <s v="311111113-1020-1244"/>
    <s v="1"/>
    <s v="1"/>
    <s v="0"/>
    <s v="-1"/>
    <s v="-1"/>
    <s v="80.90978166666667"/>
    <s v="26.811856666666667"/>
    <s v="80d 54' 35.214&quot; , 26d 48' 42.684&quot;_x000a_null"/>
    <s v="96"/>
    <s v="-1"/>
    <s v="-1"/>
    <s v="0"/>
    <s v="100%"/>
    <s v="-1"/>
    <s v="CNST3"/>
    <s v="CS10"/>
    <s v="-1"/>
    <s v="-1"/>
    <s v="-1"/>
    <s v="-1"/>
    <s v="-1"/>
    <s v="2023-10-20T12:44:33+05:30"/>
    <s v="-1"/>
    <s v="2023-10-20T12:44:33+05:30"/>
    <s v="SPEAK TO WOMEN WHO ARE 25 - 45 YEARS OF AGE"/>
    <s v="-1"/>
    <s v="-1"/>
    <s v="-1"/>
    <s v="-1"/>
    <s v="-1"/>
    <s v="-1"/>
    <s v="-1"/>
    <s v="2023-10-20"/>
    <s v="12:44:35"/>
    <s v="-1"/>
    <s v="8"/>
    <s v="2023-10-20T12:44:36+05:30"/>
    <s v="-1"/>
    <s v="0"/>
    <s v="-1"/>
    <s v="Akansha Rawat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2:47:23+05:30"/>
    <s v="-1"/>
    <s v="170"/>
    <s v="2023-10-20T12:47:23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2:50:48+05:30"/>
    <s v="-1"/>
    <s v="20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2:50:58+05:30"/>
    <s v="2023-10-20T12:50:58+05:30"/>
    <s v="-1"/>
    <s v="386"/>
    <s v="-1"/>
    <s v="2023-10-20T12:50:58+05:30"/>
    <s v="2023-10-20T12:50:58+05:30"/>
    <s v="2023-10-20T12:50:58+05:30"/>
    <s v="-1"/>
    <s v="1697786458"/>
    <s v="2023-10-20T12:50:58+05:30"/>
    <s v="WILLING TO PARTICIPATE"/>
    <s v="-1"/>
    <s v=""/>
    <s v="-1"/>
    <s v="SAFFOLA MASALA OATS - CLASSIC MASALA TEST (NP9)"/>
    <s v="557/24 kha"/>
    <s v="Om nagar"/>
    <s v="Alambagh "/>
    <s v="226005"/>
    <s v="557/24 kha"/>
    <s v="Om nagar"/>
    <s v="Alambagh"/>
    <s v="226005"/>
    <s v="9305725368"/>
    <s v="-1"/>
    <s v="9305725368"/>
    <s v="-1"/>
    <s v="SSC/ HSC"/>
    <s v="-1"/>
    <s v="HOUSEWIFE"/>
    <s v=""/>
    <s v="2"/>
    <s v="0"/>
    <s v="0"/>
    <s v="0"/>
    <s v="0"/>
    <s v="2"/>
    <s v="0"/>
    <s v="0"/>
    <s v="0"/>
    <s v="0"/>
    <s v="-1"/>
    <s v="-1"/>
    <s v="YES"/>
    <s v="2023-10-20T12:54:22+05:30"/>
    <s v="-1"/>
    <s v="1697786662"/>
    <s v="-1"/>
    <s v="-1"/>
    <s v="-1"/>
    <s v="Screener Section 1"/>
    <s v="Screener Section 2"/>
    <s v="0"/>
    <s v="0"/>
    <s v="Main Section 3"/>
    <s v="0"/>
    <s v="Main Section 5"/>
    <s v="2023-10-20T12:54:22+05:30"/>
    <s v="2023-10-20T12:54:22+05:30"/>
    <s v="-1"/>
    <s v="204"/>
    <s v="-1"/>
    <s v="80.90978"/>
    <s v="26.811856666666667"/>
    <s v="80d 54' 35.208&quot; , 26d 48' 42.684&quot;_x000a_null"/>
    <s v="-1"/>
    <s v="-1"/>
    <s v="590"/>
    <s v="-1"/>
    <s v="2023-10-21"/>
    <s v="-1"/>
    <s v="-1"/>
    <s v="SAFFOLA MASALA OATS - CLASSIC MASALA TEST (NP9)"/>
    <s v="2023-10-28"/>
    <s v="18:12:0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5640"/>
    <n v="-1"/>
    <d v="2023-10-20T13:01:29"/>
    <s v="2234891034"/>
    <s v="Android_Subject"/>
    <m/>
    <s v="3.08:08:03"/>
    <d v="2023-10-20T13:11:44"/>
    <m/>
    <d v="2023-10-22T13:27:17"/>
    <m/>
    <m/>
    <b v="1"/>
    <n v="306"/>
    <b v="0"/>
    <m/>
    <s v="26.811883333"/>
    <s v="80.909313333"/>
    <s v="Approved"/>
    <n v="5.5"/>
    <m/>
    <m/>
    <m/>
    <d v="2023-10-20T13:01:29"/>
    <d v="2023-10-20T13:11:42"/>
    <s v="Anshu Srivastava"/>
    <n v="-1"/>
    <s v="-1"/>
    <s v="-1"/>
    <s v="LIVE"/>
    <s v="For QC"/>
    <s v=""/>
    <s v="311111113"/>
    <s v="Shalini Shrivastav"/>
    <s v="-1"/>
    <s v="-1"/>
    <s v="1020"/>
    <s v="1301"/>
    <s v=""/>
    <s v="311111113-1020-1301"/>
    <s v="1"/>
    <s v="1"/>
    <s v="0"/>
    <s v="-1"/>
    <s v="-1"/>
    <s v="80.909355"/>
    <s v="26.81192"/>
    <s v="80d 54' 33.678&quot; , 26d 48' 42.912&quot;_x000a_null"/>
    <s v="96"/>
    <s v="-1"/>
    <s v="-1"/>
    <s v="0"/>
    <s v="100%"/>
    <s v="-1"/>
    <s v="CNST3"/>
    <s v="CS10"/>
    <s v="-1"/>
    <s v="-1"/>
    <s v="-1"/>
    <s v="-1"/>
    <s v="-1"/>
    <s v="2023-10-20T13:01:49+05:30"/>
    <s v="-1"/>
    <s v="2023-10-20T13:01:49+05:30"/>
    <s v="SPEAK TO WOMEN WHO ARE 25 - 45 YEARS OF AGE"/>
    <s v="-1"/>
    <s v="-1"/>
    <s v="-1"/>
    <s v="-1"/>
    <s v="-1"/>
    <s v="-1"/>
    <s v="-1"/>
    <s v="2023-10-20"/>
    <s v="13:01:52"/>
    <s v="-1"/>
    <s v="8"/>
    <s v="2023-10-20T13:01:53+05:30"/>
    <s v="-1"/>
    <s v="0"/>
    <s v="-1"/>
    <s v="Simran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3:03:54+05:30"/>
    <s v="-1"/>
    <s v="125"/>
    <s v="2023-10-20T13:03:54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Instant Pasta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07:26+05:30"/>
    <s v="-1"/>
    <s v="2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3:07:41+05:30"/>
    <s v="2023-10-20T13:07:41+05:30"/>
    <s v="-1"/>
    <s v="351"/>
    <s v="-1"/>
    <s v="2023-10-20T13:07:41+05:30"/>
    <s v="2023-10-20T13:07:41+05:30"/>
    <s v="2023-10-20T13:07:41+05:30"/>
    <s v="-1"/>
    <s v="1697787461"/>
    <s v="2023-10-20T13:07:41+05:30"/>
    <s v="WILLING TO PARTICIPATE"/>
    <s v="-1"/>
    <s v=""/>
    <s v="-1"/>
    <s v="SAFFOLA MASALA OATS - VEGGIE TWIST CURRENT (BJ6)"/>
    <s v="House no. 557/324 A "/>
    <s v="Om Nagar"/>
    <s v="Alambagh "/>
    <s v="226005"/>
    <s v="House no. 557/324 A"/>
    <s v="Om Nagar"/>
    <s v="Alambagh"/>
    <s v="226005"/>
    <s v="6392110948"/>
    <s v="-1"/>
    <s v="6392110948"/>
    <s v="-1"/>
    <s v="GRADUATE/ POST GRADUATE: GENERAL"/>
    <s v="-1"/>
    <s v="STUDENT"/>
    <s v=""/>
    <s v="5"/>
    <s v="0"/>
    <s v="0"/>
    <s v="0"/>
    <s v="1"/>
    <s v="2"/>
    <s v="1"/>
    <s v="1"/>
    <s v="0"/>
    <s v="0"/>
    <s v="-1"/>
    <s v="-1"/>
    <s v="YES"/>
    <s v="2023-10-20T13:11:39+05:30"/>
    <s v="-1"/>
    <s v="1697787699"/>
    <s v="-1"/>
    <s v="-1"/>
    <s v="-1"/>
    <s v="Screener Section 1"/>
    <s v="Screener Section 2"/>
    <s v="0"/>
    <s v="0"/>
    <s v="Main Section 3"/>
    <s v="0"/>
    <s v="Main Section 5"/>
    <s v="2023-10-20T13:11:39+05:30"/>
    <s v="2023-10-20T13:11:39+05:30"/>
    <s v="-1"/>
    <s v="239"/>
    <s v="-1"/>
    <s v="80.90931333333333"/>
    <s v="26.811883333333338"/>
    <s v="80d 54' 33.528&quot; , 26d 48' 42.78&quot;_x000a_null"/>
    <s v="-1"/>
    <s v="-1"/>
    <s v="590"/>
    <s v="-1"/>
    <s v="2023-10-21"/>
    <s v="-1"/>
    <s v="-1"/>
    <s v="SAFFOLA MASALA OATS - VEGGIE TWIST CURRENT (BJ6)"/>
    <s v="2023-10-28"/>
    <s v="18:12:3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212"/>
    <n v="-1"/>
    <d v="2023-10-20T13:16:58"/>
    <s v="2234891034"/>
    <s v="Android_Subject"/>
    <m/>
    <s v="3.07:54:32"/>
    <d v="2023-10-20T13:32:52"/>
    <m/>
    <d v="2023-10-22T13:27:17"/>
    <m/>
    <m/>
    <b v="1"/>
    <n v="306"/>
    <b v="0"/>
    <m/>
    <s v="26.811941667"/>
    <s v="80.909271667"/>
    <s v="Approved"/>
    <n v="5.5"/>
    <m/>
    <m/>
    <m/>
    <d v="2023-10-20T13:16:58"/>
    <d v="2023-10-20T13:32:51"/>
    <s v="Anshu Srivastava"/>
    <n v="-1"/>
    <s v="-1"/>
    <s v="-1"/>
    <s v="LIVE"/>
    <s v="For QC"/>
    <s v=""/>
    <s v="311111113"/>
    <s v="Shalini Shrivastav"/>
    <s v="-1"/>
    <s v="-1"/>
    <s v="1020"/>
    <s v="1316"/>
    <s v=""/>
    <s v="311111113-1020-1316"/>
    <s v="1"/>
    <s v="1"/>
    <s v="0"/>
    <s v="-1"/>
    <s v="-1"/>
    <s v="80.90940833333335"/>
    <s v="26.811905000000003"/>
    <s v="80d 54' 33.87&quot; , 26d 48' 42.858&quot;_x000a_null"/>
    <s v="96"/>
    <s v="-1"/>
    <s v="-1"/>
    <s v="0"/>
    <s v="100%"/>
    <s v="-1"/>
    <s v="CNST3"/>
    <s v="CS10"/>
    <s v="-1"/>
    <s v="-1"/>
    <s v="-1"/>
    <s v="-1"/>
    <s v="-1"/>
    <s v="2023-10-20T13:17:14+05:30"/>
    <s v="-1"/>
    <s v="2023-10-20T13:17:14+05:30"/>
    <s v="SPEAK TO WOMEN WHO ARE 25 - 45 YEARS OF AGE"/>
    <s v="-1"/>
    <s v="-1"/>
    <s v="-1"/>
    <s v="-1"/>
    <s v="-1"/>
    <s v="-1"/>
    <s v="-1"/>
    <s v="2023-10-20"/>
    <s v="13:17:17"/>
    <s v="-1"/>
    <s v="8"/>
    <s v="2023-10-20T13:17:18+05:30"/>
    <s v="-1"/>
    <s v="0"/>
    <s v="-1"/>
    <s v="Renu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20T13:20:05+05:30"/>
    <s v="-1"/>
    <s v="171"/>
    <s v="2023-10-20T13:20:05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24:52+05:30"/>
    <s v="-1"/>
    <s v="28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3:25:11+05:30"/>
    <s v="2023-10-20T13:25:11+05:30"/>
    <s v="-1"/>
    <s v="477"/>
    <s v="-1"/>
    <s v="2023-10-20T13:25:11+05:30"/>
    <s v="2023-10-20T13:25:11+05:30"/>
    <s v="2023-10-20T13:25:11+05:30"/>
    <s v="-1"/>
    <s v="1697788511"/>
    <s v="2023-10-20T13:25:11+05:30"/>
    <s v="WILLING TO PARTICIPATE"/>
    <s v="-1"/>
    <s v=""/>
    <s v="-1"/>
    <s v="SAFFOLA MASALA OATS - VEGGIE TWIST TEST (LK2)"/>
    <s v="House no. 559/36A"/>
    <s v="Om nagar"/>
    <s v="Alambagh "/>
    <s v="226005"/>
    <s v="House no. 559/36A"/>
    <s v="Om nagar"/>
    <s v="Alambagh"/>
    <s v="226005"/>
    <s v="8181086144"/>
    <s v="-1"/>
    <s v="8181086144"/>
    <s v="-1"/>
    <s v="SSC/ HSC"/>
    <s v="-1"/>
    <s v="HOUSEWIFE"/>
    <s v=""/>
    <s v="5"/>
    <s v="0"/>
    <s v="0"/>
    <s v="1"/>
    <s v="0"/>
    <s v="2"/>
    <s v="1"/>
    <s v="1"/>
    <s v="0"/>
    <s v="0"/>
    <s v="-1"/>
    <s v="-1"/>
    <s v="YES"/>
    <s v="2023-10-20T13:32:50+05:30"/>
    <s v="-1"/>
    <s v="1697788970"/>
    <s v="-1"/>
    <s v="-1"/>
    <s v="-1"/>
    <s v="Screener Section 1"/>
    <s v="Screener Section 2"/>
    <s v="0"/>
    <s v="0"/>
    <s v="Main Section 3"/>
    <s v="0"/>
    <s v="Main Section 5"/>
    <s v="2023-10-20T13:32:50+05:30"/>
    <s v="2023-10-20T13:32:50+05:30"/>
    <s v="-1"/>
    <s v="406"/>
    <s v="-1"/>
    <s v="80.90927166666667"/>
    <s v="26.811941666666666"/>
    <s v="80d 54' 33.378&quot; , 26d 48' 42.99&quot;_x000a_null"/>
    <s v="-1"/>
    <s v="-1"/>
    <s v="883"/>
    <s v="-1"/>
    <s v="2023-10-21"/>
    <s v="-1"/>
    <s v="-1"/>
    <s v="SAFFOLA MASALA OATS - VEGGIE TWIST TEST (LK2)"/>
    <s v="2023-10-28"/>
    <s v="18:12:5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67"/>
    <n v="-1"/>
    <d v="2023-10-20T13:35:36"/>
    <s v="2234891034"/>
    <s v="Android_Subject"/>
    <m/>
    <s v="3.07:37:35"/>
    <d v="2023-10-20T14:04:50"/>
    <m/>
    <d v="2023-10-20T16:02:01"/>
    <m/>
    <m/>
    <b v="1"/>
    <n v="306"/>
    <b v="0"/>
    <m/>
    <s v="26.851783333"/>
    <s v="80.915621667"/>
    <s v="Approved"/>
    <n v="5.5"/>
    <m/>
    <m/>
    <m/>
    <d v="2023-10-20T13:35:36"/>
    <d v="2023-10-20T13:48:31"/>
    <s v="Anshu Srivastava"/>
    <n v="-1"/>
    <s v="-1"/>
    <s v="-1"/>
    <s v="LIVE"/>
    <s v="For QC"/>
    <s v=""/>
    <s v="311111111"/>
    <s v="Afreen"/>
    <s v="-1"/>
    <s v="-1"/>
    <s v="1020"/>
    <s v="1335"/>
    <s v=""/>
    <s v="311111111-1020-1335"/>
    <s v="1"/>
    <s v="1"/>
    <s v="0"/>
    <s v="-1"/>
    <s v="-1"/>
    <s v="80.91541833333333"/>
    <s v="26.85161666666667"/>
    <s v="80d 54' 55.506&quot; , 26d 51' 5.82&quot;_x000a_null"/>
    <s v="96"/>
    <s v="-1"/>
    <s v="-1"/>
    <s v="0"/>
    <s v="100%"/>
    <s v="-1"/>
    <s v="CNST3"/>
    <s v="CS10"/>
    <s v="-1"/>
    <s v="-1"/>
    <s v="-1"/>
    <s v="-1"/>
    <s v="-1"/>
    <s v="2023-10-20T13:35:55+05:30"/>
    <s v="-1"/>
    <s v="2023-10-20T13:35:55+05:30"/>
    <s v="SPEAK TO WOMEN WHO ARE 25 - 45 YEARS OF AGE"/>
    <s v="-1"/>
    <s v="-1"/>
    <s v="-1"/>
    <s v="-1"/>
    <s v="-1"/>
    <s v="-1"/>
    <s v="-1"/>
    <s v="2023-10-20"/>
    <s v="13:36:03"/>
    <s v="-1"/>
    <s v="8"/>
    <s v="2023-10-20T13:36:04+05:30"/>
    <s v="-1"/>
    <s v="0"/>
    <s v="-1"/>
    <s v="Sushil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0T13:40:44+05:30"/>
    <s v="-1"/>
    <s v="289"/>
    <s v="2023-10-20T13:40:4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44:16+05:30"/>
    <s v="-1"/>
    <s v="2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3:44:28+05:30"/>
    <s v="2023-10-20T13:44:28+05:30"/>
    <s v="-1"/>
    <s v="514"/>
    <s v="-1"/>
    <s v="2023-10-20T13:44:28+05:30"/>
    <s v="2023-10-20T13:44:28+05:30"/>
    <s v="2023-10-20T13:44:28+05:30"/>
    <s v="-1"/>
    <s v="1697789668"/>
    <s v="2023-10-20T13:44:28+05:30"/>
    <s v="WILLING TO PARTICIPATE"/>
    <s v="-1"/>
    <s v=""/>
    <s v="-1"/>
    <s v="SAFFOLA MASALA OATS - VEGGIE TWIST CURRENT (BJ6)"/>
    <s v="255/10"/>
    <s v="Rajdhani Timbar Stor Wali Gali Kundari"/>
    <s v="Rakab Ganj Kundari"/>
    <s v="226004"/>
    <s v="255/10"/>
    <s v="Rajdhani Timbar Stor Wali Gali Kundari"/>
    <s v="Rakab Ganj Kundari"/>
    <s v="226004"/>
    <s v="9554803830"/>
    <s v="-1"/>
    <s v="9554803830"/>
    <s v="-1"/>
    <s v="SSC/ HSC"/>
    <s v="-1"/>
    <s v="HOUSEWIFE"/>
    <s v=""/>
    <s v="5"/>
    <s v="0"/>
    <s v="1"/>
    <s v="0"/>
    <s v="1"/>
    <s v="1"/>
    <s v="1"/>
    <s v="1"/>
    <s v="0"/>
    <s v="0"/>
    <s v="-1"/>
    <s v="-1"/>
    <s v="YES"/>
    <s v="2023-10-20T13:48:30+05:30"/>
    <s v="-1"/>
    <s v="1697789910"/>
    <s v="-1"/>
    <s v="-1"/>
    <s v="-1"/>
    <s v="Screener Section 1"/>
    <s v="Screener Section 2"/>
    <s v="0"/>
    <s v="0"/>
    <s v="Main Section 3"/>
    <s v="0"/>
    <s v="Main Section 5"/>
    <s v="2023-10-20T13:48:30+05:30"/>
    <s v="2023-10-20T13:48:30+05:30"/>
    <s v="-1"/>
    <s v="242"/>
    <s v="-1"/>
    <s v="80.91562166666667"/>
    <s v="26.851783333333334"/>
    <s v="80d 54' 56.238&quot; , 26d 51' 6.42&quot;_x000a_null"/>
    <s v="-1"/>
    <s v="-1"/>
    <s v="756"/>
    <s v="-1"/>
    <s v="2023-10-21"/>
    <s v="-1"/>
    <s v="-1"/>
    <s v="SAFFOLA MASALA OATS - VEGGIE TWIST CURRENT (BJ6)"/>
    <s v="2023-10-28"/>
    <s v="18:13:3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68"/>
    <n v="-1"/>
    <d v="2023-10-20T13:50:07"/>
    <s v="2234891034"/>
    <s v="Android_Subject"/>
    <m/>
    <s v="3.07:24:13"/>
    <d v="2023-10-20T14:04:50"/>
    <m/>
    <d v="2023-10-20T15:59:29"/>
    <m/>
    <m/>
    <b v="1"/>
    <n v="306"/>
    <b v="0"/>
    <m/>
    <s v="26.851811667"/>
    <s v="80.915728333"/>
    <s v="Approved"/>
    <n v="5.5"/>
    <m/>
    <m/>
    <m/>
    <d v="2023-10-20T13:50:07"/>
    <d v="2023-10-20T14:04:48"/>
    <s v="Anshu Srivastava"/>
    <n v="-1"/>
    <s v="-1"/>
    <s v="-1"/>
    <s v="LIVE"/>
    <s v="For QC"/>
    <s v=""/>
    <s v="311111111"/>
    <s v="Afreen"/>
    <s v="-1"/>
    <s v="-1"/>
    <s v="1020"/>
    <s v="1350"/>
    <s v=""/>
    <s v="311111111-1020-1350"/>
    <s v="1"/>
    <s v="1"/>
    <s v="0"/>
    <s v="-1"/>
    <s v="-1"/>
    <s v="80.91562166666667"/>
    <s v="26.851783333333334"/>
    <s v="80d 54' 56.238&quot; , 26d 51' 6.42&quot;_x000a_null"/>
    <s v="96"/>
    <s v="-1"/>
    <s v="-1"/>
    <s v="0"/>
    <s v="100%"/>
    <s v="-1"/>
    <s v="CNST3"/>
    <s v="CS10"/>
    <s v="-1"/>
    <s v="-1"/>
    <s v="-1"/>
    <s v="-1"/>
    <s v="-1"/>
    <s v="2023-10-20T13:50:22+05:30"/>
    <s v="-1"/>
    <s v="2023-10-20T13:50:22+05:30"/>
    <s v="SPEAK TO WOMEN WHO ARE 25 - 45 YEARS OF AGE"/>
    <s v="-1"/>
    <s v="-1"/>
    <s v="-1"/>
    <s v="-1"/>
    <s v="-1"/>
    <s v="-1"/>
    <s v="-1"/>
    <s v="2023-10-20"/>
    <s v="13:50:26"/>
    <s v="-1"/>
    <s v="8"/>
    <s v="2023-10-20T13:50:28+05:30"/>
    <s v="-1"/>
    <s v="0"/>
    <s v="-1"/>
    <s v="Radh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3:55:05+05:30"/>
    <s v="-1"/>
    <s v="283"/>
    <s v="2023-10-20T13:55:0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Frozen Snacks Like Smileys, Frie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59:03+05:30"/>
    <s v="-1"/>
    <s v="23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3:59:09+05:30"/>
    <s v="2023-10-20T13:59:09+05:30"/>
    <s v="-1"/>
    <s v="527"/>
    <s v="-1"/>
    <s v="2023-10-20T13:59:09+05:30"/>
    <s v="2023-10-20T13:59:09+05:30"/>
    <s v="2023-10-20T13:59:09+05:30"/>
    <s v="-1"/>
    <s v="1697790549"/>
    <s v="2023-10-20T13:59:09+05:30"/>
    <s v="WILLING TO PARTICIPATE"/>
    <s v="-1"/>
    <s v=""/>
    <s v="-1"/>
    <s v="SAFFOLA MASALA OATS - CLASSIC MASALA CURRENT (AF3)"/>
    <s v="255/72"/>
    <s v="Rajdhani Timbar Stor Wali Gali Kundri Mohalla"/>
    <s v="Rakab Ganj Kundri Mohalla"/>
    <s v="226004"/>
    <s v="255/72"/>
    <s v="Rajdhani Timbar Stor Wali Gali Kundri Mohalla"/>
    <s v="Rakab Ganj Kundri Mohalla"/>
    <s v="226004"/>
    <s v="9161094098"/>
    <s v="-1"/>
    <s v="9161094098"/>
    <s v="-1"/>
    <s v="GRADUATE/ POST GRADUATE: GENERAL"/>
    <s v="-1"/>
    <s v="HOUSEWIFE"/>
    <s v=""/>
    <s v="4"/>
    <s v="0"/>
    <s v="2"/>
    <s v="0"/>
    <s v="1"/>
    <s v="1"/>
    <s v="0"/>
    <s v="0"/>
    <s v="0"/>
    <s v="0"/>
    <s v="-1"/>
    <s v="-1"/>
    <s v="YES"/>
    <s v="2023-10-20T14:04:47+05:30"/>
    <s v="-1"/>
    <s v="1697790887"/>
    <s v="-1"/>
    <s v="-1"/>
    <s v="-1"/>
    <s v="Screener Section 1"/>
    <s v="Screener Section 2"/>
    <s v="0"/>
    <s v="0"/>
    <s v="Main Section 3"/>
    <s v="0"/>
    <s v="Main Section 5"/>
    <s v="2023-10-20T14:04:47+05:30"/>
    <s v="2023-10-20T14:04:47+05:30"/>
    <s v="-1"/>
    <s v="289"/>
    <s v="-1"/>
    <s v="80.91572833333333"/>
    <s v="26.85181166666667"/>
    <s v="80d 54' 56.622&quot; , 26d 51' 6.522&quot;_x000a_null"/>
    <s v="-1"/>
    <s v="-1"/>
    <s v="816"/>
    <s v="-1"/>
    <s v="2023-10-21"/>
    <s v="-1"/>
    <s v="-1"/>
    <s v="SAFFOLA MASALA OATS - CLASSIC MASALA CURRENT (AF3)"/>
    <s v="2023-10-28"/>
    <s v="18:13:5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69"/>
    <n v="-1"/>
    <d v="2023-10-20T10:02:48"/>
    <s v="2234891014"/>
    <s v="Android_Subject"/>
    <m/>
    <d v="1899-12-30T00:16:05"/>
    <d v="2023-10-20T14:04:51"/>
    <m/>
    <d v="9999-12-31T23:59:59"/>
    <m/>
    <m/>
    <b v="1"/>
    <n v="306"/>
    <b v="0"/>
    <m/>
    <m/>
    <m/>
    <s v="Returned To Surveyor"/>
    <n v="5.5"/>
    <m/>
    <m/>
    <m/>
    <d v="2023-10-20T10:02:48"/>
    <d v="2023-10-20T10:18:53"/>
    <s v="N/A"/>
    <n v="-1"/>
    <s v="-1"/>
    <s v="-1"/>
    <s v="LIVE"/>
    <s v="-1"/>
    <s v=""/>
    <s v="111111117"/>
    <s v="Annu gupta"/>
    <s v="-1"/>
    <s v="-1"/>
    <s v="1020"/>
    <s v="1002"/>
    <s v=""/>
    <s v="111111117-1020-100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02:58+05:30"/>
    <s v="-1"/>
    <s v="2023-10-20T10:02:58+05:30"/>
    <s v="SPEAK TO WOMEN WHO ARE 25 - 45 YEARS OF AGE"/>
    <s v="-1"/>
    <s v="-1"/>
    <s v="-1"/>
    <s v="-1"/>
    <s v="-1"/>
    <s v="-1"/>
    <s v="-1"/>
    <s v="2023-10-20"/>
    <s v="10:03:01"/>
    <s v="-1"/>
    <s v="8"/>
    <s v="2023-10-20T10:03:02+05:30"/>
    <s v="-1"/>
    <s v="0"/>
    <s v="-1"/>
    <s v="Reena"/>
    <x v="0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0:09:04+05:30"/>
    <s v="-1"/>
    <s v="366"/>
    <s v="2023-10-20T10:09:04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11:17+05:30"/>
    <s v="-1"/>
    <s v="13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0:11:39+05:30"/>
    <s v="2023-10-20T10:11:39+05:30"/>
    <s v="-1"/>
    <s v="521"/>
    <s v="-1"/>
    <s v="2023-10-20T10:11:39+05:30"/>
    <s v="2023-10-20T10:11:39+05:30"/>
    <s v="2023-10-20T10:11:39+05:30"/>
    <s v="-1"/>
    <s v="1697776899"/>
    <s v="2023-10-20T10:11:39+05:30"/>
    <s v="WILLING TO PARTICIPATE"/>
    <s v="-1"/>
    <s v=""/>
    <s v="-1"/>
    <s v="SAFFOLA MASALA OATS - CLASSIC MASALA TEST (NP9)"/>
    <s v="180A"/>
    <s v="pachim vihar"/>
    <s v=" pachim vihar"/>
    <s v="110063"/>
    <s v="180A"/>
    <s v="pachim vihar"/>
    <s v="pachim vihar"/>
    <s v="110063"/>
    <s v="9910673270"/>
    <s v="-1"/>
    <s v="9910673270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0:18:52+05:30"/>
    <s v="-1"/>
    <s v="1697777332"/>
    <s v="-1"/>
    <s v="-1"/>
    <s v="-1"/>
    <s v="Screener Section 1"/>
    <s v="Screener Section 2"/>
    <s v="0"/>
    <s v="0"/>
    <s v="Main Section 3"/>
    <s v="0"/>
    <s v="Main Section 5"/>
    <s v="2023-10-20T10:18:52+05:30"/>
    <s v="2023-10-20T10:18:52+05:30"/>
    <s v="-1"/>
    <s v="433"/>
    <s v="-1"/>
    <s v="NaN"/>
    <s v="NaN"/>
    <s v="-1"/>
    <s v="-1"/>
    <s v="-1"/>
    <s v="95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70"/>
    <n v="-1"/>
    <d v="2023-10-20T10:35:02"/>
    <s v="2234891014"/>
    <s v="Android_Subject"/>
    <m/>
    <d v="1899-12-30T00:16:39"/>
    <d v="2023-10-20T14:04:51"/>
    <m/>
    <d v="9999-12-31T23:59:59"/>
    <m/>
    <m/>
    <b v="1"/>
    <n v="306"/>
    <b v="0"/>
    <m/>
    <m/>
    <m/>
    <s v="Returned To Surveyor"/>
    <n v="5.5"/>
    <m/>
    <m/>
    <m/>
    <d v="2023-10-20T10:35:02"/>
    <d v="2023-10-20T10:51:41"/>
    <s v="N/A"/>
    <n v="-1"/>
    <s v="-1"/>
    <s v="-1"/>
    <s v="LIVE"/>
    <s v="-1"/>
    <s v=""/>
    <s v="111111117"/>
    <s v="Annu gupta"/>
    <s v="-1"/>
    <s v="-1"/>
    <s v="1020"/>
    <s v="1035"/>
    <s v=""/>
    <s v="111111117-1020-10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35:13+05:30"/>
    <s v="-1"/>
    <s v="2023-10-20T10:35:13+05:30"/>
    <s v="SPEAK TO WOMEN WHO ARE 25 - 45 YEARS OF AGE"/>
    <s v="-1"/>
    <s v="-1"/>
    <s v="-1"/>
    <s v="-1"/>
    <s v="-1"/>
    <s v="-1"/>
    <s v="-1"/>
    <s v="2023-10-20"/>
    <s v="10:35:15"/>
    <s v="-1"/>
    <s v="8"/>
    <s v="2023-10-20T10:35:16+05:30"/>
    <s v="-1"/>
    <s v="0"/>
    <s v="-1"/>
    <s v="Ekta"/>
    <x v="0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0:43:16+05:30"/>
    <s v="-1"/>
    <s v="483"/>
    <s v="2023-10-20T10:43:1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45:10+05:30"/>
    <s v="-1"/>
    <s v="11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0:45:31+05:30"/>
    <s v="2023-10-20T10:45:31+05:30"/>
    <s v="-1"/>
    <s v="618"/>
    <s v="-1"/>
    <s v="2023-10-20T10:45:31+05:30"/>
    <s v="2023-10-20T10:45:31+05:30"/>
    <s v="2023-10-20T10:45:31+05:30"/>
    <s v="-1"/>
    <s v="1697778931"/>
    <s v="2023-10-20T10:45:31+05:30"/>
    <s v="WILLING TO PARTICIPATE"/>
    <s v="-1"/>
    <s v=""/>
    <s v="-1"/>
    <s v="SAFFOLA MASALA OATS - VEGGIE TWIST TEST (LK2)"/>
    <s v="160B"/>
    <s v="pachim vihar"/>
    <s v="pachim vihar"/>
    <s v="110063"/>
    <s v="160B"/>
    <s v="pachim vihar"/>
    <s v="pachim vihar"/>
    <s v="110063"/>
    <s v="9910404513"/>
    <s v="-1"/>
    <s v="9910404513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0:51:39+05:30"/>
    <s v="-1"/>
    <s v="1697779299"/>
    <s v="-1"/>
    <s v="-1"/>
    <s v="-1"/>
    <s v="Screener Section 1"/>
    <s v="Screener Section 2"/>
    <s v="0"/>
    <s v="0"/>
    <s v="Main Section 3"/>
    <s v="0"/>
    <s v="Main Section 5"/>
    <s v="2023-10-20T10:51:39+05:30"/>
    <s v="2023-10-20T10:51:39+05:30"/>
    <s v="-1"/>
    <s v="369"/>
    <s v="-1"/>
    <s v="NaN"/>
    <s v="NaN"/>
    <s v="-1"/>
    <s v="-1"/>
    <s v="-1"/>
    <s v="98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015"/>
    <n v="-1"/>
    <d v="2023-10-20T13:31:08"/>
    <s v="2234891030"/>
    <s v="Android_Subject"/>
    <m/>
    <s v="5.02:59:33"/>
    <d v="2023-10-20T14:07:10"/>
    <m/>
    <d v="2023-10-25T18:11:27"/>
    <m/>
    <m/>
    <b v="1"/>
    <n v="306"/>
    <b v="0"/>
    <m/>
    <m/>
    <m/>
    <s v="Requires Approval"/>
    <n v="5.5"/>
    <m/>
    <m/>
    <m/>
    <d v="2023-10-20T13:31:08"/>
    <d v="2023-10-20T14:07:09"/>
    <s v="Sarvesh Mishra"/>
    <n v="-1"/>
    <s v="-1"/>
    <s v="-1"/>
    <s v="LIVE"/>
    <s v="For Placement"/>
    <s v=""/>
    <s v="211111115"/>
    <s v="varsha goradia"/>
    <s v="-1"/>
    <s v="-1"/>
    <s v="1020"/>
    <s v="1331"/>
    <s v=""/>
    <s v="211111115-1020-1331"/>
    <s v="1"/>
    <s v="1"/>
    <s v="0"/>
    <s v="-1"/>
    <s v="-1"/>
    <s v="72.85152166666667"/>
    <s v="19.128806666666666"/>
    <s v="72d 51' 5.478&quot; , 19d 7' 43.704&quot;_x000a_null"/>
    <s v="96"/>
    <s v="-1"/>
    <s v="-1"/>
    <s v="0"/>
    <s v="100%"/>
    <s v="-1"/>
    <s v="CNST3"/>
    <s v="CS10"/>
    <s v="-1"/>
    <s v="-1"/>
    <s v="-1"/>
    <s v="-1"/>
    <s v="-1"/>
    <s v="2023-10-20T13:32:02+05:30"/>
    <s v="-1"/>
    <s v="2023-10-20T13:32:02+05:30"/>
    <s v="SPEAK TO WOMEN WHO ARE 25 - 45 YEARS OF AGE"/>
    <s v="-1"/>
    <s v="-1"/>
    <s v="-1"/>
    <s v="-1"/>
    <s v="-1"/>
    <s v="-1"/>
    <s v="-1"/>
    <s v="2023-10-20"/>
    <s v="13:32:04"/>
    <s v="-1"/>
    <s v="8"/>
    <s v="2023-10-20T13:32:06+05:30"/>
    <s v="-1"/>
    <s v="0"/>
    <s v="-1"/>
    <s v="Hiral jadhav"/>
    <x v="3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3:41:07+05:30"/>
    <s v="-1"/>
    <s v="545"/>
    <s v="2023-10-20T13:41:07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3:45:15+05:30"/>
    <s v="-1"/>
    <s v="2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3:45:26+05:30"/>
    <s v="2023-10-20T13:45:26+05:30"/>
    <s v="-1"/>
    <s v="801"/>
    <s v="-1"/>
    <s v="2023-10-20T13:45:26+05:30"/>
    <s v="2023-10-20T13:45:26+05:30"/>
    <s v="2023-10-20T13:45:26+05:30"/>
    <s v="-1"/>
    <s v="1697789726"/>
    <s v="2023-10-20T13:45:26+05:30"/>
    <s v="WILLING TO PARTICIPATE"/>
    <s v="-1"/>
    <s v=""/>
    <s v="-1"/>
    <s v="SAFFOLA MASALA OATS - CLASSIC MASALA TEST (NP9)"/>
    <s v="hiralal Chawl room no 16"/>
    <s v="naatwar nagar road no 5"/>
    <s v="Jogeshwari east"/>
    <s v="400060"/>
    <s v="hiralal Chawl room no 16"/>
    <s v="naatwar nagar road no 5"/>
    <s v="Jogeshwari east"/>
    <s v="400060"/>
    <s v="7021084353"/>
    <s v="-1"/>
    <s v="7021084353"/>
    <s v="-1"/>
    <s v="SSC/ HSC"/>
    <s v="-1"/>
    <s v="HOUSEWIFE"/>
    <s v=""/>
    <s v="6"/>
    <s v="0"/>
    <s v="0"/>
    <s v="0"/>
    <s v="1"/>
    <s v="1"/>
    <s v="1"/>
    <s v="1"/>
    <s v="1"/>
    <s v="1"/>
    <s v="-1"/>
    <s v="-1"/>
    <s v="YES"/>
    <s v="2023-10-20T13:49:38+05:30"/>
    <s v="-1"/>
    <s v="1697789978"/>
    <s v="-1"/>
    <s v="-1"/>
    <s v="-1"/>
    <s v="Screener Section 1"/>
    <s v="Screener Section 2"/>
    <s v="0"/>
    <s v="0"/>
    <s v="Main Section 3"/>
    <s v="0"/>
    <s v="Main Section 5"/>
    <s v="2023-10-20T13:49:38+05:30"/>
    <s v="2023-10-20T13:49:38+05:30"/>
    <s v="-1"/>
    <s v="252"/>
    <s v="-1"/>
    <s v="NaN"/>
    <s v="NaN"/>
    <s v="-1"/>
    <s v="-1"/>
    <s v="-1"/>
    <s v="1053"/>
    <s v="-1"/>
    <s v="2023-10-25"/>
    <s v="-1"/>
    <s v="-1"/>
    <s v="SAFFOLA MASALA OATS - CLASSIC MASALA TEST (NP9)"/>
    <s v="2023-11-01"/>
    <s v="16:30:4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277"/>
    <n v="-1"/>
    <d v="2023-10-20T13:33:01"/>
    <s v="2234891034"/>
    <s v="Android_Subject"/>
    <m/>
    <s v="3.07:42:26"/>
    <d v="2023-10-20T14:18:28"/>
    <m/>
    <d v="2023-10-22T13:27:17"/>
    <m/>
    <m/>
    <b v="1"/>
    <n v="306"/>
    <b v="0"/>
    <m/>
    <s v="26.811991667"/>
    <s v="80.909456667"/>
    <s v="Approved"/>
    <n v="5.5"/>
    <m/>
    <m/>
    <m/>
    <d v="2023-10-20T13:33:01"/>
    <d v="2023-10-20T13:45:32"/>
    <s v="Anshu Srivastava"/>
    <n v="-1"/>
    <s v="-1"/>
    <s v="-1"/>
    <s v="LIVE"/>
    <s v="For QC"/>
    <s v=""/>
    <s v="311111113"/>
    <s v="Shalini Shrivastava"/>
    <s v="-1"/>
    <s v="-1"/>
    <s v="1020"/>
    <s v="1333"/>
    <s v=""/>
    <s v="311111113-1020-1333"/>
    <s v="1"/>
    <s v="1"/>
    <s v="0"/>
    <s v="-1"/>
    <s v="-1"/>
    <s v="80.90925999999999"/>
    <s v="26.81191833333333"/>
    <s v="80d 54' 33.336&quot; , 26d 48' 42.906&quot;_x000a_null"/>
    <s v="96"/>
    <s v="-1"/>
    <s v="-1"/>
    <s v="0"/>
    <s v="100%"/>
    <s v="-1"/>
    <s v="CNST3"/>
    <s v="CS10"/>
    <s v="-1"/>
    <s v="-1"/>
    <s v="-1"/>
    <s v="-1"/>
    <s v="-1"/>
    <s v="2023-10-20T13:34:26+05:30"/>
    <s v="-1"/>
    <s v="2023-10-20T13:34:26+05:30"/>
    <s v="SPEAK TO WOMEN WHO ARE 25 - 45 YEARS OF AGE"/>
    <s v="-1"/>
    <s v="-1"/>
    <s v="-1"/>
    <s v="-1"/>
    <s v="-1"/>
    <s v="-1"/>
    <s v="-1"/>
    <s v="2023-10-20"/>
    <s v="13:34:28"/>
    <s v="-1"/>
    <s v="8"/>
    <s v="2023-10-20T13:34:29+05:30"/>
    <s v="-1"/>
    <s v="0"/>
    <s v="-1"/>
    <s v="Gurujeet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PROFESSION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0T13:37:19+05:30"/>
    <s v="-1"/>
    <s v="173"/>
    <s v="2023-10-20T13:37:1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40:51+05:30"/>
    <s v="-1"/>
    <s v="2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3:41:23+05:30"/>
    <s v="2023-10-20T13:41:23+05:30"/>
    <s v="-1"/>
    <s v="416"/>
    <s v="-1"/>
    <s v="2023-10-20T13:41:23+05:30"/>
    <s v="2023-10-20T13:41:23+05:30"/>
    <s v="2023-10-20T13:41:23+05:30"/>
    <s v="-1"/>
    <s v="1697789483"/>
    <s v="2023-10-20T13:41:23+05:30"/>
    <s v="WILLING TO PARTICIPATE"/>
    <s v="-1"/>
    <s v=""/>
    <s v="-1"/>
    <s v="SAFFOLA MASALA OATS - VEGGIE TWIST TEST (LK2)"/>
    <s v="house no.557/327"/>
    <s v="Om nagar"/>
    <s v="Alambagh "/>
    <s v="226005"/>
    <s v="house no.557/327"/>
    <s v="Om nagar"/>
    <s v="Alambagh"/>
    <s v="226005"/>
    <s v="9452274378"/>
    <s v="-1"/>
    <s v="9452274378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20T13:45:31+05:30"/>
    <s v="-1"/>
    <s v="1697789731"/>
    <s v="-1"/>
    <s v="-1"/>
    <s v="-1"/>
    <s v="Screener Section 1"/>
    <s v="Screener Section 2"/>
    <s v="0"/>
    <s v="0"/>
    <s v="Main Section 3"/>
    <s v="0"/>
    <s v="Main Section 5"/>
    <s v="2023-10-20T13:45:31+05:30"/>
    <s v="2023-10-20T13:45:31+05:30"/>
    <s v="-1"/>
    <s v="248"/>
    <s v="-1"/>
    <s v="80.90945666666667"/>
    <s v="26.811991666666668"/>
    <s v="80d 54' 34.044&quot; , 26d 48' 43.17&quot;_x000a_null"/>
    <s v="-1"/>
    <s v="-1"/>
    <s v="664"/>
    <s v="-1"/>
    <s v="2023-10-21"/>
    <s v="-1"/>
    <s v="-1"/>
    <s v="SAFFOLA MASALA OATS - VEGGIE TWIST TEST (LK2)"/>
    <s v="2023-10-28"/>
    <s v="18:14:3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278"/>
    <n v="-1"/>
    <d v="2023-10-20T14:02:38"/>
    <s v="2234891034"/>
    <s v="Android_Subject"/>
    <m/>
    <s v="1.04:12:39"/>
    <d v="2023-10-20T14:18:28"/>
    <m/>
    <d v="2023-10-22T13:27:17"/>
    <m/>
    <m/>
    <b v="1"/>
    <n v="306"/>
    <b v="0"/>
    <m/>
    <s v="26.81558"/>
    <s v="80.906925"/>
    <s v="Approved"/>
    <n v="5.5"/>
    <m/>
    <m/>
    <m/>
    <d v="2023-10-20T14:02:38"/>
    <d v="2023-10-20T14:16:56"/>
    <s v="Anshu Srivastava"/>
    <n v="-1"/>
    <s v="-1"/>
    <s v="-1"/>
    <s v="LIVE"/>
    <s v="For Placement"/>
    <s v=""/>
    <s v="311111113"/>
    <s v="Shalini Shrivastav"/>
    <s v="-1"/>
    <s v="-1"/>
    <s v="1020"/>
    <s v="1402"/>
    <s v=""/>
    <s v="311111113-1020-1402"/>
    <s v="1"/>
    <s v="1"/>
    <s v="0"/>
    <s v="-1"/>
    <s v="-1"/>
    <s v="80.90694166666667"/>
    <s v="26.815598333333334"/>
    <s v="80d 54' 24.99&quot; , 26d 48' 56.154&quot;_x000a_null"/>
    <s v="96"/>
    <s v="-1"/>
    <s v="-1"/>
    <s v="0"/>
    <s v="100%"/>
    <s v="-1"/>
    <s v="CNST3"/>
    <s v="CS10"/>
    <s v="-1"/>
    <s v="-1"/>
    <s v="-1"/>
    <s v="-1"/>
    <s v="-1"/>
    <s v="2023-10-20T14:02:54+05:30"/>
    <s v="-1"/>
    <s v="2023-10-20T14:02:54+05:30"/>
    <s v="SPEAK TO WOMEN WHO ARE 25 - 45 YEARS OF AGE"/>
    <s v="-1"/>
    <s v="-1"/>
    <s v="-1"/>
    <s v="-1"/>
    <s v="-1"/>
    <s v="-1"/>
    <s v="-1"/>
    <s v="2023-10-20"/>
    <s v="14:03:26"/>
    <s v="-1"/>
    <s v="8"/>
    <s v="2023-10-20T14:03:27+05:30"/>
    <s v="-1"/>
    <s v="0"/>
    <s v="-1"/>
    <s v="Veera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4:07:41+05:30"/>
    <s v="-1"/>
    <s v="287"/>
    <s v="2023-10-20T14:07:41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Instant Pasta"/>
    <s v="0"/>
    <s v="0"/>
    <s v="-1"/>
    <s v="0"/>
    <s v="0"/>
    <s v="Ready To Cook Breakfast Like Upma, Poha,  Idli, Dosa Etc"/>
    <s v="0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11:17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4:11:36+05:30"/>
    <s v="2023-10-20T14:11:36+05:30"/>
    <s v="-1"/>
    <s v="475"/>
    <s v="-1"/>
    <s v="2023-10-20T14:11:36+05:30"/>
    <s v="2023-10-20T14:11:36+05:30"/>
    <s v="2023-10-20T14:11:36+05:30"/>
    <s v="-1"/>
    <s v="1697791296"/>
    <s v="2023-10-20T14:11:36+05:30"/>
    <s v="WILLING TO PARTICIPATE"/>
    <s v="-1"/>
    <s v=""/>
    <s v="-1"/>
    <s v="SAFFOLA MASALA OATS - CLASSIC MASALA CURRENT (AF3)"/>
    <s v="House no.551/kha 50"/>
    <s v="Sardari kheda Barha"/>
    <s v="Alambagh "/>
    <s v="226005"/>
    <s v="House no.551/kha 50"/>
    <s v="Sardari kheda Barha"/>
    <s v="Alambagh"/>
    <s v="226005"/>
    <s v="9307754508"/>
    <s v="-1"/>
    <s v="9307754508"/>
    <s v="-1"/>
    <s v="GRADUATE/ POST GRADUATE: GENERAL"/>
    <s v="-1"/>
    <s v="HOUSEWIFE"/>
    <s v=""/>
    <s v="4"/>
    <s v="0"/>
    <s v="0"/>
    <s v="0"/>
    <s v="2"/>
    <s v="0"/>
    <s v="0"/>
    <s v="1"/>
    <s v="0"/>
    <s v="1"/>
    <s v="-1"/>
    <s v="-1"/>
    <s v="YES"/>
    <s v="2023-10-20T14:16:55+05:30"/>
    <s v="-1"/>
    <s v="1697791615"/>
    <s v="-1"/>
    <s v="-1"/>
    <s v="-1"/>
    <s v="Screener Section 1"/>
    <s v="Screener Section 2"/>
    <s v="0"/>
    <s v="0"/>
    <s v="Main Section 3"/>
    <s v="0"/>
    <s v="Main Section 5"/>
    <s v="2023-10-20T14:16:48+05:30"/>
    <s v="2023-10-20T14:16:55+05:30"/>
    <s v="-1"/>
    <s v="309"/>
    <s v="-1"/>
    <s v="80.906925"/>
    <s v="26.81558"/>
    <s v="80d 54' 24.93&quot; , 26d 48' 56.088&quot;_x000a_null"/>
    <s v="-1"/>
    <s v="-1"/>
    <s v="784"/>
    <s v="-1"/>
    <s v="2023-10-21"/>
    <s v="-1"/>
    <s v="-1"/>
    <s v="SAFFOLA MASALA OATS - CLASSIC MASALA CURRENT (AF3)"/>
    <s v="2023-10-28"/>
    <s v="18:15:1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312"/>
    <n v="-1"/>
    <d v="2023-10-20T14:04:27"/>
    <s v="2234891007"/>
    <s v="Android_Subject"/>
    <m/>
    <d v="1899-12-30T00:15:40"/>
    <d v="2023-10-20T14:20:08"/>
    <m/>
    <d v="2023-10-24T14:38:06"/>
    <m/>
    <m/>
    <b v="1"/>
    <n v="306"/>
    <b v="0"/>
    <m/>
    <s v="28.64742"/>
    <s v="77.27799"/>
    <s v="Approved"/>
    <n v="5.5"/>
    <m/>
    <m/>
    <m/>
    <d v="2023-10-20T14:04:27"/>
    <d v="2023-10-20T14:20:07"/>
    <s v="Inder Jha"/>
    <n v="-1"/>
    <s v="-1"/>
    <s v="-1"/>
    <s v="LIVE"/>
    <s v="-1"/>
    <s v=""/>
    <s v="111111119"/>
    <s v="Rakesh Kumar Gupta "/>
    <s v="-1"/>
    <s v="-1"/>
    <s v="1020"/>
    <s v="1404"/>
    <s v=""/>
    <s v="111111119-1020-1404"/>
    <s v="1"/>
    <s v="1"/>
    <s v="0"/>
    <s v="-1"/>
    <s v="-1"/>
    <s v="77.27799"/>
    <s v="28.647463333333334"/>
    <s v="77d 16' 40.764&quot; , 28d 38' 50.868&quot;_x000a_null"/>
    <s v="96"/>
    <s v="-1"/>
    <s v="-1"/>
    <s v="0"/>
    <s v="100%"/>
    <s v="-1"/>
    <s v="CNST1"/>
    <s v="CS9C"/>
    <s v="-1"/>
    <s v="-1"/>
    <s v="-1"/>
    <s v="-1"/>
    <s v="-1"/>
    <s v="2023-10-20T14:04:50+05:30"/>
    <s v="-1"/>
    <s v="2023-10-20T14:04:50+05:30"/>
    <s v="SPEAK TO WOMEN WHO ARE 25 - 45 YEARS OF AGE"/>
    <s v="-1"/>
    <s v="-1"/>
    <s v="-1"/>
    <s v="-1"/>
    <s v="-1"/>
    <s v="-1"/>
    <s v="-1"/>
    <s v="2023-10-20"/>
    <s v="14:05:11"/>
    <s v="-1"/>
    <s v="8"/>
    <s v="2023-10-20T14:05:11+05:30"/>
    <s v="-1"/>
    <s v="0"/>
    <s v="-1"/>
    <s v="pooja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SELF-EMPLOYED/PROFESSIONAL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4:10:48+05:30"/>
    <s v="-1"/>
    <s v="358"/>
    <s v="2023-10-20T14:10:4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0"/>
    <s v="0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Kellogg's Cornflakes"/>
    <s v="0"/>
    <s v="0"/>
    <s v="0"/>
    <s v="Kellogg's Special K"/>
    <s v="Kwality"/>
    <s v="0"/>
    <s v="0"/>
    <s v="Patanjali Cornflakes"/>
    <s v="Soulfull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Kwality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0"/>
    <s v="Sunfeast Yippee Noodles"/>
    <s v="0"/>
    <s v="Top Ramen Cup Noodles"/>
    <s v="Wai Wai Noodles"/>
    <s v="0"/>
    <s v="0"/>
    <s v="0"/>
    <s v="0"/>
    <s v="0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Maggi Masala Noodles"/>
    <s v="2023-10-20T14:16:27+05:30"/>
    <s v="-1"/>
    <s v="33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4:16:48+05:30"/>
    <s v="2023-10-20T14:16:48+05:30"/>
    <s v="-1"/>
    <s v="705"/>
    <s v="-1"/>
    <s v="2023-10-20T14:16:48+05:30"/>
    <s v="2023-10-20T14:16:48+05:30"/>
    <s v="2023-10-20T14:16:48+05:30"/>
    <s v="-1"/>
    <s v="1697791608"/>
    <s v="2023-10-20T14:16:48+05:30"/>
    <s v="WILLING TO PARTICIPATE"/>
    <s v="-1"/>
    <s v=""/>
    <s v="-1"/>
    <s v="SAFFOLA MASALA OATS - VEGGIE TWIST TEST (LK2)"/>
    <s v="16/42 Geeta colony "/>
    <s v="Geeta colony "/>
    <s v="Delhi "/>
    <s v="110031"/>
    <s v="16/42 Geeta colony"/>
    <s v="Geeta colony"/>
    <s v="Delhi"/>
    <s v="110031"/>
    <s v="8178495403"/>
    <s v="-1"/>
    <s v="8178495403"/>
    <s v="-1"/>
    <s v="GRADUATE/ POST GRADUATE: GENERAL"/>
    <s v="-1"/>
    <s v="HOUSEWIFE"/>
    <s v=""/>
    <s v="5"/>
    <s v="0"/>
    <s v="0"/>
    <s v="2"/>
    <s v="0"/>
    <s v="0"/>
    <s v="1"/>
    <s v="1"/>
    <s v="0"/>
    <s v="1"/>
    <s v="-1"/>
    <s v="-1"/>
    <s v="YES"/>
    <s v="2023-10-20T14:20:05+05:30"/>
    <s v="-1"/>
    <s v="1697791805"/>
    <s v="-1"/>
    <s v="-1"/>
    <s v="-1"/>
    <s v="Screener Section 1"/>
    <s v="Screener Section 2"/>
    <s v="0"/>
    <s v="0"/>
    <s v="Main Section 3"/>
    <s v="0"/>
    <s v="Main Section 5"/>
    <s v="2023-10-20T14:20:05+05:30"/>
    <s v="2023-10-20T14:20:05+05:30"/>
    <s v="-1"/>
    <s v="196"/>
    <s v="-1"/>
    <s v="77.27799"/>
    <s v="28.647420000000004"/>
    <s v="77d 16' 40.764&quot; , 28d 38' 50.712&quot;_x000a_null"/>
    <s v="-1"/>
    <s v="-1"/>
    <s v="90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529"/>
    <n v="-1"/>
    <d v="2023-10-20T14:15:56"/>
    <s v="2234891034"/>
    <s v="Android_Subject"/>
    <m/>
    <s v="3.07:00:35"/>
    <d v="2023-10-20T14:28:31"/>
    <m/>
    <d v="2023-10-20T16:05:01"/>
    <m/>
    <m/>
    <b v="1"/>
    <n v="306"/>
    <b v="0"/>
    <m/>
    <s v="26.85154"/>
    <s v="80.915626667"/>
    <s v="Approved"/>
    <n v="5.5"/>
    <m/>
    <m/>
    <m/>
    <d v="2023-10-20T14:15:56"/>
    <d v="2023-10-20T14:28:26"/>
    <s v="Anshu Srivastava"/>
    <n v="-1"/>
    <s v="-1"/>
    <s v="-1"/>
    <s v="LIVE"/>
    <s v="For QC"/>
    <s v=""/>
    <s v="311111111"/>
    <s v="Afreen"/>
    <s v="-1"/>
    <s v="-1"/>
    <s v="1020"/>
    <s v="1415"/>
    <s v=""/>
    <s v="311111111-1020-1415"/>
    <s v="1"/>
    <s v="1"/>
    <s v="0"/>
    <s v="-1"/>
    <s v="-1"/>
    <s v="80.91563333333333"/>
    <s v="26.851518333333335"/>
    <s v="80d 54' 56.28&quot; , 26d 51' 5.466&quot;_x000a_null"/>
    <s v="96"/>
    <s v="-1"/>
    <s v="-1"/>
    <s v="0"/>
    <s v="100%"/>
    <s v="-1"/>
    <s v="CNST3"/>
    <s v="CS10"/>
    <s v="-1"/>
    <s v="-1"/>
    <s v="-1"/>
    <s v="-1"/>
    <s v="-1"/>
    <s v="2023-10-20T14:16:29+05:30"/>
    <s v="-1"/>
    <s v="2023-10-20T14:16:29+05:30"/>
    <s v="SPEAK TO WOMEN WHO ARE 25 - 45 YEARS OF AGE"/>
    <s v="-1"/>
    <s v="-1"/>
    <s v="-1"/>
    <s v="-1"/>
    <s v="-1"/>
    <s v="-1"/>
    <s v="-1"/>
    <s v="2023-10-20"/>
    <s v="14:16:31"/>
    <s v="-1"/>
    <s v="8"/>
    <s v="2023-10-20T14:16:31+05:30"/>
    <s v="-1"/>
    <s v="0"/>
    <s v="-1"/>
    <s v="Sunit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4:20:16+05:30"/>
    <s v="-1"/>
    <s v="227"/>
    <s v="2023-10-20T14:20:1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0"/>
    <s v="0"/>
    <s v="0"/>
    <s v="0"/>
    <s v="Instant Noodles/ Cup Noodles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23:33+05:30"/>
    <s v="-1"/>
    <s v="19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4:23:40+05:30"/>
    <s v="2023-10-20T14:23:40+05:30"/>
    <s v="-1"/>
    <s v="431"/>
    <s v="-1"/>
    <s v="2023-10-20T14:23:40+05:30"/>
    <s v="2023-10-20T14:23:40+05:30"/>
    <s v="2023-10-20T14:23:40+05:30"/>
    <s v="-1"/>
    <s v="1697792020"/>
    <s v="2023-10-20T14:23:40+05:30"/>
    <s v="WILLING TO PARTICIPATE"/>
    <s v="-1"/>
    <s v=""/>
    <s v="-1"/>
    <s v="SAFFOLA MASALA OATS - VEGGIE TWIST TEST (LK2)"/>
    <s v="255/64"/>
    <s v="Rajdhani Timmbar Store wali GaliKundri Mohalla"/>
    <s v="Rakab Ganj Kundri Mohall"/>
    <s v="226004"/>
    <s v="255/64"/>
    <s v="Rajdhani Timmbar Store wali GaliKundri Mohalla"/>
    <s v="Rakab Ganj Kundri Mohall"/>
    <s v="226004"/>
    <s v="9035786444"/>
    <s v="-1"/>
    <s v="9035786444"/>
    <s v="-1"/>
    <s v="SSC/ HSC"/>
    <s v="-1"/>
    <s v="HOUSEWIFE"/>
    <s v=""/>
    <s v="6"/>
    <s v="0"/>
    <s v="1"/>
    <s v="1"/>
    <s v="1"/>
    <s v="1"/>
    <s v="1"/>
    <s v="1"/>
    <s v="0"/>
    <s v="0"/>
    <s v="-1"/>
    <s v="-1"/>
    <s v="YES"/>
    <s v="2023-10-20T14:28:25+05:30"/>
    <s v="-1"/>
    <s v="1697792305"/>
    <s v="-1"/>
    <s v="-1"/>
    <s v="-1"/>
    <s v="Screener Section 1"/>
    <s v="Screener Section 2"/>
    <s v="0"/>
    <s v="0"/>
    <s v="Main Section 3"/>
    <s v="0"/>
    <s v="Main Section 5"/>
    <s v="2023-10-20T14:28:25+05:30"/>
    <s v="2023-10-20T14:28:25+05:30"/>
    <s v="-1"/>
    <s v="272"/>
    <s v="-1"/>
    <s v="80.91562666666667"/>
    <s v="26.85154"/>
    <s v="80d 54' 56.256&quot; , 26d 51' 5.544&quot;_x000a_null"/>
    <s v="-1"/>
    <s v="-1"/>
    <s v="703"/>
    <s v="-1"/>
    <s v="2023-10-21"/>
    <s v="-1"/>
    <s v="-1"/>
    <s v="SAFFOLA MASALA OATS - VEGGIE TWIST TEST (LK2)"/>
    <s v="2023-10-28"/>
    <s v="18:17:0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59"/>
    <n v="-1"/>
    <d v="2023-10-20T14:29:42"/>
    <s v="2234891034"/>
    <s v="Android_Subject"/>
    <m/>
    <s v="3.06:47:59"/>
    <d v="2023-10-20T14:43:16"/>
    <m/>
    <d v="2023-10-20T16:07:24"/>
    <m/>
    <m/>
    <b v="1"/>
    <n v="306"/>
    <b v="0"/>
    <m/>
    <s v="26.851203333"/>
    <s v="80.915831667"/>
    <s v="Approved"/>
    <n v="5.5"/>
    <m/>
    <m/>
    <m/>
    <d v="2023-10-20T14:29:42"/>
    <d v="2023-10-20T14:43:08"/>
    <s v="Anshu Srivastava"/>
    <n v="-1"/>
    <s v="-1"/>
    <s v="-1"/>
    <s v="LIVE"/>
    <s v="For QC"/>
    <s v=""/>
    <s v="311111111"/>
    <s v="Afreen"/>
    <s v="-1"/>
    <s v="-1"/>
    <s v="1020"/>
    <s v="1429"/>
    <s v=""/>
    <s v="311111111-1020-1429"/>
    <s v="1"/>
    <s v="1"/>
    <s v="0"/>
    <s v="-1"/>
    <s v="-1"/>
    <s v="80.91577000000001"/>
    <s v="26.851503333333334"/>
    <s v="80d 54' 56.772&quot; , 26d 51' 5.412&quot;_x000a_null"/>
    <s v="96"/>
    <s v="-1"/>
    <s v="-1"/>
    <s v="0"/>
    <s v="100%"/>
    <s v="-1"/>
    <s v="CNST3"/>
    <s v="CS10"/>
    <s v="-1"/>
    <s v="-1"/>
    <s v="-1"/>
    <s v="-1"/>
    <s v="-1"/>
    <s v="2023-10-20T14:29:52+05:30"/>
    <s v="-1"/>
    <s v="2023-10-20T14:29:52+05:30"/>
    <s v="SPEAK TO WOMEN WHO ARE 25 - 45 YEARS OF AGE"/>
    <s v="-1"/>
    <s v="-1"/>
    <s v="-1"/>
    <s v="-1"/>
    <s v="-1"/>
    <s v="-1"/>
    <s v="-1"/>
    <s v="2023-10-20"/>
    <s v="14:29:55"/>
    <s v="-1"/>
    <s v="8"/>
    <s v="2023-10-20T14:29:56+05:30"/>
    <s v="-1"/>
    <s v="0"/>
    <s v="-1"/>
    <s v="Ksham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PROFESSIONAL"/>
    <s v="BUSINESSMEN/INDUSTRIALIST WITH NO. OF EMP. NONE"/>
    <s v="A1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4:35:16+05:30"/>
    <s v="-1"/>
    <s v="324"/>
    <s v="2023-10-20T14:35:1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38:13+05:30"/>
    <s v="-1"/>
    <s v="17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4:38:36+05:30"/>
    <s v="2023-10-20T14:38:36+05:30"/>
    <s v="-1"/>
    <s v="524"/>
    <s v="-1"/>
    <s v="2023-10-20T14:38:36+05:30"/>
    <s v="2023-10-20T14:38:36+05:30"/>
    <s v="2023-10-20T14:38:36+05:30"/>
    <s v="-1"/>
    <s v="1697792916"/>
    <s v="2023-10-20T14:38:36+05:30"/>
    <s v="WILLING TO PARTICIPATE"/>
    <s v="-1"/>
    <s v=""/>
    <s v="-1"/>
    <s v="SAFFOLA MASALA OATS - VEGGIE TWIST TEST (LK2)"/>
    <s v="255/46"/>
    <s v="Rajdhani Timmbar Store Wali Gali Kundri Mohalla"/>
    <s v="Rakab Ganj Kundri Mohalla"/>
    <s v="226004"/>
    <s v="255/46"/>
    <s v="Rajdhani Timmbar Store Wali Gali Kundri Mohalla"/>
    <s v="Rakab Ganj Kundri Mohalla"/>
    <s v="226004"/>
    <s v="8090272331"/>
    <s v="-1"/>
    <s v="8090272331"/>
    <s v="-1"/>
    <s v="GRADUATE/ POST GRADUATE: GENERAL"/>
    <s v="-1"/>
    <s v="HOUSEWIFE"/>
    <s v=""/>
    <s v="6"/>
    <s v="0"/>
    <s v="2"/>
    <s v="0"/>
    <s v="1"/>
    <s v="1"/>
    <s v="1"/>
    <s v="1"/>
    <s v="0"/>
    <s v="0"/>
    <s v="-1"/>
    <s v="-1"/>
    <s v="YES"/>
    <s v="2023-10-20T14:43:07+05:30"/>
    <s v="-1"/>
    <s v="1697793187"/>
    <s v="-1"/>
    <s v="-1"/>
    <s v="-1"/>
    <s v="Screener Section 1"/>
    <s v="Screener Section 2"/>
    <s v="0"/>
    <s v="0"/>
    <s v="Main Section 3"/>
    <s v="0"/>
    <s v="Main Section 5"/>
    <s v="2023-10-20T14:43:07+05:30"/>
    <s v="2023-10-20T14:43:07+05:30"/>
    <s v="-1"/>
    <s v="271"/>
    <s v="-1"/>
    <s v="80.91583166666666"/>
    <s v="26.851203333333334"/>
    <s v="80d 54' 56.994&quot; , 26d 51' 4.332&quot;_x000a_null"/>
    <s v="-1"/>
    <s v="-1"/>
    <s v="795"/>
    <s v="-1"/>
    <s v="2023-10-21"/>
    <s v="-1"/>
    <s v="-1"/>
    <s v="SAFFOLA MASALA OATS - VEGGIE TWIST TEST (LK2)"/>
    <s v="2023-10-28"/>
    <s v="18:17:2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GRADUATE/ POST GRADUATE: PROFESSION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88"/>
    <n v="-1"/>
    <d v="2023-10-20T10:00:52"/>
    <s v="2234891030"/>
    <s v="Android_Subject"/>
    <m/>
    <s v="5.06:33:02"/>
    <d v="2023-10-20T14:43:53"/>
    <m/>
    <d v="2023-10-23T12:22:31"/>
    <m/>
    <m/>
    <b v="1"/>
    <n v="306"/>
    <b v="0"/>
    <m/>
    <m/>
    <m/>
    <s v="Requires Approval"/>
    <n v="5.5"/>
    <m/>
    <m/>
    <m/>
    <d v="2023-10-20T10:00:52"/>
    <d v="2023-10-20T10:10:19"/>
    <s v="Sarvesh Mishra"/>
    <n v="-1"/>
    <s v="-1"/>
    <s v="-1"/>
    <s v="LIVE"/>
    <s v="For Placement"/>
    <s v=""/>
    <s v="211111112"/>
    <s v="manisha"/>
    <s v="-1"/>
    <s v="-1"/>
    <s v="1020"/>
    <s v="1000"/>
    <s v=""/>
    <s v="211111112-1020-10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0:01:06+05:30"/>
    <s v="-1"/>
    <s v="2023-10-20T10:01:06+05:30"/>
    <s v="SPEAK TO WOMEN WHO ARE 25 - 45 YEARS OF AGE"/>
    <s v="-1"/>
    <s v="-1"/>
    <s v="-1"/>
    <s v="-1"/>
    <s v="-1"/>
    <s v="-1"/>
    <s v="-1"/>
    <s v="2023-10-20"/>
    <s v="10:01:33"/>
    <s v="-1"/>
    <s v="8"/>
    <s v="2023-10-20T10:01:34+05:30"/>
    <s v="-1"/>
    <s v="0"/>
    <s v="-1"/>
    <s v="neha"/>
    <x v="3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20T10:04:02+05:30"/>
    <s v="-1"/>
    <s v="176"/>
    <s v="2023-10-20T10:04:0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07:23+05:30"/>
    <s v="-1"/>
    <s v="20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0:07:31+05:30"/>
    <s v="2023-10-20T10:07:31+05:30"/>
    <s v="-1"/>
    <s v="385"/>
    <s v="-1"/>
    <s v="2023-10-20T10:07:31+05:30"/>
    <s v="2023-10-20T10:07:31+05:30"/>
    <s v="2023-10-20T10:07:31+05:30"/>
    <s v="-1"/>
    <s v="1697776651"/>
    <s v="2023-10-20T10:07:31+05:30"/>
    <s v="WILLING TO PARTICIPATE"/>
    <s v="-1"/>
    <s v=""/>
    <s v="-1"/>
    <s v="SAFFOLA MASALA OATS - CLASSIC MASALA TEST (NP9)"/>
    <s v="801 sai dham bldg"/>
    <s v="n.s.s road"/>
    <s v="aslpha"/>
    <s v="400084"/>
    <s v="801 sai dham bldg"/>
    <s v="n.s.s road"/>
    <s v="aslpha"/>
    <s v="400084"/>
    <s v="8836523612"/>
    <s v="-1"/>
    <s v="8836523612"/>
    <s v="-1"/>
    <s v="GRADUATE/ POST GRADUATE: GENERAL"/>
    <s v="-1"/>
    <s v="UNEMPLOYED"/>
    <s v=""/>
    <s v="5"/>
    <s v="0"/>
    <s v="0"/>
    <s v="0"/>
    <s v="2"/>
    <s v="1"/>
    <s v="1"/>
    <s v="1"/>
    <s v="0"/>
    <s v="0"/>
    <s v="-1"/>
    <s v="-1"/>
    <s v="YES"/>
    <s v="2023-10-20T10:10:18+05:30"/>
    <s v="-1"/>
    <s v="1697776818"/>
    <s v="-1"/>
    <s v="-1"/>
    <s v="-1"/>
    <s v="Screener Section 1"/>
    <s v="Screener Section 2"/>
    <s v="0"/>
    <s v="0"/>
    <s v="Main Section 3"/>
    <s v="0"/>
    <s v="Main Section 5"/>
    <s v="2023-10-20T10:10:18+05:30"/>
    <s v="2023-10-20T10:10:18+05:30"/>
    <s v="-1"/>
    <s v="167"/>
    <s v="-1"/>
    <s v="NaN"/>
    <s v="NaN"/>
    <s v="-1"/>
    <s v="-1"/>
    <s v="-1"/>
    <s v="552"/>
    <s v="-1"/>
    <s v="2023-10-25"/>
    <s v="-1"/>
    <s v="-1"/>
    <s v="SAFFOLA MASALA OATS - CLASSIC MASALA TEST (NP9)"/>
    <s v="2023-11-01"/>
    <s v="16:33:5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89"/>
    <n v="-1"/>
    <d v="2023-10-19T12:11:27"/>
    <s v="2234891030"/>
    <s v="Android_Subject"/>
    <m/>
    <s v="6.06:39:51"/>
    <d v="2023-10-20T14:43:53"/>
    <m/>
    <d v="2023-10-23T12:22:31"/>
    <m/>
    <m/>
    <b v="1"/>
    <n v="306"/>
    <b v="0"/>
    <m/>
    <m/>
    <m/>
    <s v="Requires Approval"/>
    <n v="5.5"/>
    <m/>
    <m/>
    <m/>
    <d v="2023-10-19T12:11:27"/>
    <d v="2023-10-19T12:20:11"/>
    <s v="Sarvesh Mishra"/>
    <n v="-1"/>
    <s v="-1"/>
    <s v="-1"/>
    <s v="LIVE"/>
    <s v="For Placement"/>
    <s v=""/>
    <s v="211111112"/>
    <s v="manisha"/>
    <s v="-1"/>
    <s v="-1"/>
    <s v="1019"/>
    <s v="1211"/>
    <s v=""/>
    <s v="211111112-1019-121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2:11:40+05:30"/>
    <s v="-1"/>
    <s v="2023-10-19T12:11:40+05:30"/>
    <s v="SPEAK TO WOMEN WHO ARE 25 - 45 YEARS OF AGE"/>
    <s v="-1"/>
    <s v="-1"/>
    <s v="-1"/>
    <s v="-1"/>
    <s v="-1"/>
    <s v="-1"/>
    <s v="-1"/>
    <s v="2023-10-19"/>
    <s v="12:12:07"/>
    <s v="-1"/>
    <s v="8"/>
    <s v="2023-10-19T12:12:09+05:30"/>
    <s v="-1"/>
    <s v="9"/>
    <s v="-1"/>
    <s v="maya Bhanushali"/>
    <x v="3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2:14:52+05:30"/>
    <s v="-1"/>
    <s v="192"/>
    <s v="2023-10-19T12:14:52+05:30"/>
    <s v="Flavored Oats/ Masala Oats"/>
    <s v="0"/>
    <s v="0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17:27+05:30"/>
    <s v="-1"/>
    <s v="15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2:17:33+05:30"/>
    <s v="2023-10-19T12:17:33+05:30"/>
    <s v="-1"/>
    <s v="353"/>
    <s v="-1"/>
    <s v="2023-10-19T12:17:33+05:30"/>
    <s v="2023-10-19T12:17:33+05:30"/>
    <s v="2023-10-19T12:17:33+05:30"/>
    <s v="-1"/>
    <s v="1697698053"/>
    <s v="2023-10-19T12:17:33+05:30"/>
    <s v="WILLING TO PARTICIPATE"/>
    <s v="-1"/>
    <s v=""/>
    <s v="-1"/>
    <s v="SAFFOLA MASALA OATS - VEGGIE TWIST CURRENT (BJ6)"/>
    <s v="10 kamal kunj society "/>
    <s v="n.s.s road"/>
    <s v="aslpha"/>
    <s v="400084"/>
    <s v="10 kamal kunj society"/>
    <s v="n.s.s road"/>
    <s v="aslpha"/>
    <s v="400084"/>
    <s v="8836524368"/>
    <s v="-1"/>
    <s v="8836524368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19T12:20:10+05:30"/>
    <s v="-1"/>
    <s v="1697698210"/>
    <s v="-1"/>
    <s v="-1"/>
    <s v="-1"/>
    <s v="Screener Section 1"/>
    <s v="Screener Section 2"/>
    <s v="0"/>
    <s v="0"/>
    <s v="Main Section 3"/>
    <s v="0"/>
    <s v="Main Section 5"/>
    <s v="2023-10-19T12:20:10+05:30"/>
    <s v="2023-10-19T12:20:10+05:30"/>
    <s v="-1"/>
    <s v="157"/>
    <s v="-1"/>
    <s v="NaN"/>
    <s v="NaN"/>
    <s v="-1"/>
    <s v="-1"/>
    <s v="-1"/>
    <s v="510"/>
    <s v="-1"/>
    <s v="2023-10-25"/>
    <s v="-1"/>
    <s v="-1"/>
    <s v="SAFFOLA MASALA OATS - VEGGIE TWIST CURRENT (BJ6)"/>
    <s v="2023-11-01"/>
    <s v="18:51:1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90"/>
    <n v="-1"/>
    <d v="2023-10-19T12:47:18"/>
    <s v="2234891030"/>
    <s v="Android_Subject"/>
    <m/>
    <s v="6.06:04:57"/>
    <d v="2023-10-20T14:43:53"/>
    <m/>
    <d v="2023-10-23T12:22:31"/>
    <m/>
    <m/>
    <b v="1"/>
    <n v="306"/>
    <b v="0"/>
    <m/>
    <m/>
    <m/>
    <s v="Requires Approval"/>
    <n v="5.5"/>
    <m/>
    <m/>
    <m/>
    <d v="2023-10-19T12:47:18"/>
    <d v="2023-10-19T12:57:41"/>
    <s v="Sarvesh Mishra"/>
    <n v="-1"/>
    <s v="-1"/>
    <s v="-1"/>
    <s v="LIVE"/>
    <s v="For Placement"/>
    <s v=""/>
    <s v="211111112"/>
    <s v="manisha"/>
    <s v="-1"/>
    <s v="-1"/>
    <s v="1019"/>
    <s v="1247"/>
    <s v=""/>
    <s v="211111112-1019-124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2:47:29+05:30"/>
    <s v="-1"/>
    <s v="2023-10-19T12:47:29+05:30"/>
    <s v="SPEAK TO WOMEN WHO ARE 25 - 45 YEARS OF AGE"/>
    <s v="-1"/>
    <s v="-1"/>
    <s v="-1"/>
    <s v="-1"/>
    <s v="-1"/>
    <s v="-1"/>
    <s v="-1"/>
    <s v="2023-10-19"/>
    <s v="12:47:48"/>
    <s v="-1"/>
    <s v="8"/>
    <s v="2023-10-19T12:47:50+05:30"/>
    <s v="-1"/>
    <s v="9"/>
    <s v="-1"/>
    <s v="arati bhadra"/>
    <x v="3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2:50:49+05:30"/>
    <s v="-1"/>
    <s v="200"/>
    <s v="2023-10-19T12:50:4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54:49+05:30"/>
    <s v="-1"/>
    <s v="24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2:54:57+05:30"/>
    <s v="2023-10-19T12:54:57+05:30"/>
    <s v="-1"/>
    <s v="441"/>
    <s v="-1"/>
    <s v="2023-10-19T12:54:57+05:30"/>
    <s v="2023-10-19T12:54:57+05:30"/>
    <s v="2023-10-19T12:54:57+05:30"/>
    <s v="-1"/>
    <s v="1697700297"/>
    <s v="2023-10-19T12:54:57+05:30"/>
    <s v="WILLING TO PARTICIPATE"/>
    <s v="-1"/>
    <s v=""/>
    <s v="-1"/>
    <s v="SAFFOLA MASALA OATS - VEGGIE TWIST CURRENT (BJ6)"/>
    <s v="303 shivparvtai complex"/>
    <s v="n.s.s road"/>
    <s v="aslpha"/>
    <s v="400084"/>
    <s v="303 shivparvtai complex"/>
    <s v="n.s.s road"/>
    <s v="aslpha"/>
    <s v="400084"/>
    <s v="9893653652"/>
    <s v="-1"/>
    <s v="9893653652"/>
    <s v="-1"/>
    <s v="GRADUATE/ POST GRADUATE: GENERAL"/>
    <s v="-1"/>
    <s v="HOUSEWIFE"/>
    <s v=""/>
    <s v="6"/>
    <s v="1"/>
    <s v="0"/>
    <s v="0"/>
    <s v="2"/>
    <s v="1"/>
    <s v="1"/>
    <s v="1"/>
    <s v="0"/>
    <s v="0"/>
    <s v="1"/>
    <s v="0"/>
    <s v="YES"/>
    <s v="2023-10-19T12:57:40+05:30"/>
    <s v="-1"/>
    <s v="1697700460"/>
    <s v="-1"/>
    <s v="-1"/>
    <s v="-1"/>
    <s v="Screener Section 1"/>
    <s v="Screener Section 2"/>
    <s v="0"/>
    <s v="0"/>
    <s v="Main Section 3"/>
    <s v="0"/>
    <s v="Main Section 5"/>
    <s v="2023-10-19T12:57:40+05:30"/>
    <s v="2023-10-19T12:57:40+05:30"/>
    <s v="-1"/>
    <s v="163"/>
    <s v="-1"/>
    <s v="NaN"/>
    <s v="NaN"/>
    <s v="-1"/>
    <s v="-1"/>
    <s v="-1"/>
    <s v="604"/>
    <s v="-1"/>
    <s v="2023-10-25"/>
    <s v="-1"/>
    <s v="-1"/>
    <s v="SAFFOLA MASALA OATS - VEGGIE TWIST CURRENT (BJ6)"/>
    <s v="2023-11-01"/>
    <s v="18:52:1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032"/>
    <n v="-1"/>
    <d v="2023-10-20T14:19:08"/>
    <s v="2234891030"/>
    <s v="Android_Subject"/>
    <m/>
    <s v="5.02:13:26"/>
    <d v="2023-10-20T14:49:37"/>
    <m/>
    <d v="2023-10-25T18:11:27"/>
    <m/>
    <m/>
    <b v="1"/>
    <n v="306"/>
    <b v="0"/>
    <m/>
    <s v="19.121055"/>
    <s v="72.848971667"/>
    <s v="Requires Approval"/>
    <n v="5.5"/>
    <m/>
    <m/>
    <m/>
    <d v="2023-10-20T14:19:08"/>
    <d v="2023-10-20T14:49:36"/>
    <s v="Sarvesh Mishra"/>
    <n v="-1"/>
    <s v="-1"/>
    <s v="-1"/>
    <s v="LIVE"/>
    <s v="For Placement"/>
    <s v=""/>
    <s v="211111115"/>
    <s v="varsha goradia"/>
    <s v="-1"/>
    <s v="-1"/>
    <s v="1020"/>
    <s v="1419"/>
    <s v=""/>
    <s v="211111115-1020-1419"/>
    <s v="1"/>
    <s v="1"/>
    <s v="0"/>
    <s v="-1"/>
    <s v="-1"/>
    <s v="72.84970833333334"/>
    <s v="19.12118333333333"/>
    <s v="72d 50' 58.95&quot; , 19d 7' 16.26&quot;_x000a_null"/>
    <s v="96"/>
    <s v="-1"/>
    <s v="-1"/>
    <s v="0"/>
    <s v="100%"/>
    <s v="-1"/>
    <s v="CNST3"/>
    <s v="CS10"/>
    <s v="-1"/>
    <s v="-1"/>
    <s v="-1"/>
    <s v="-1"/>
    <s v="-1"/>
    <s v="2023-10-20T14:19:32+05:30"/>
    <s v="-1"/>
    <s v="2023-10-20T14:19:32+05:30"/>
    <s v="SPEAK TO WOMEN WHO ARE 25 - 45 YEARS OF AGE"/>
    <s v="-1"/>
    <s v="-1"/>
    <s v="-1"/>
    <s v="-1"/>
    <s v="-1"/>
    <s v="-1"/>
    <s v="-1"/>
    <s v="2023-10-20"/>
    <s v="14:19:35"/>
    <s v="-1"/>
    <s v="8"/>
    <s v="2023-10-20T14:19:36+05:30"/>
    <s v="-1"/>
    <s v="0"/>
    <s v="-1"/>
    <s v="Sapana gangani"/>
    <x v="3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4:28:04+05:30"/>
    <s v="-1"/>
    <s v="512"/>
    <s v="2023-10-20T14:28:0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4:32:22+05:30"/>
    <s v="-1"/>
    <s v="25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4:32:45+05:30"/>
    <s v="2023-10-20T14:32:45+05:30"/>
    <s v="-1"/>
    <s v="764"/>
    <s v="-1"/>
    <s v="2023-10-20T14:32:45+05:30"/>
    <s v="2023-10-20T14:32:45+05:30"/>
    <s v="2023-10-20T14:32:45+05:30"/>
    <s v="-1"/>
    <s v="1697792565"/>
    <s v="2023-10-20T14:32:45+05:30"/>
    <s v="WILLING TO PARTICIPATE"/>
    <s v="-1"/>
    <s v=""/>
    <s v="-1"/>
    <s v="SAFFOLA MASALA OATS - VEGGIE TWIST CURRENT (BJ6)"/>
    <s v="Jain chawl room no 6"/>
    <s v="natwar nagar road no 5"/>
    <s v="Jogeshwari east"/>
    <s v="400060"/>
    <s v="Jain chawl room no 6"/>
    <s v="natwar nagar road no 5"/>
    <s v="Jogeshwari east"/>
    <s v="400060"/>
    <s v="7977588367"/>
    <s v="-1"/>
    <s v="7977588367"/>
    <s v="-1"/>
    <s v="GRADUATE/ POST GRADUATE: GENERAL"/>
    <s v="-1"/>
    <s v="HOUSEWIFE"/>
    <s v=""/>
    <s v="4"/>
    <s v="0"/>
    <s v="2"/>
    <s v="0"/>
    <s v="1"/>
    <s v="1"/>
    <s v="0"/>
    <s v="0"/>
    <s v="0"/>
    <s v="0"/>
    <s v="-1"/>
    <s v="-1"/>
    <s v="YES"/>
    <s v="2023-10-20T14:36:02+05:30"/>
    <s v="-1"/>
    <s v="1697792762"/>
    <s v="-1"/>
    <s v="-1"/>
    <s v="-1"/>
    <s v="Screener Section 1"/>
    <s v="Screener Section 2"/>
    <s v="0"/>
    <s v="0"/>
    <s v="Main Section 3"/>
    <s v="0"/>
    <s v="Main Section 5"/>
    <s v="2023-10-20T14:36:02+05:30"/>
    <s v="2023-10-20T14:36:02+05:30"/>
    <s v="-1"/>
    <s v="198"/>
    <s v="-1"/>
    <s v="72.84897166666666"/>
    <s v="19.121055000000002"/>
    <s v="72d 50' 56.298&quot; , 19d 7' 15.798&quot;_x000a_null"/>
    <s v="-1"/>
    <s v="-1"/>
    <s v="962"/>
    <s v="-1"/>
    <s v="2023-10-25"/>
    <s v="-1"/>
    <s v="-1"/>
    <s v="SAFFOLA MASALA OATS - VEGGIE TWIST CURRENT (BJ6)"/>
    <s v="2023-11-01"/>
    <s v="16:32:3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14"/>
    <n v="-1"/>
    <d v="2023-10-20T14:24:29"/>
    <s v="2234891007"/>
    <s v="Android_Subject"/>
    <m/>
    <d v="1899-12-30T00:27:11"/>
    <d v="2023-10-20T14:51:42"/>
    <m/>
    <d v="2023-10-23T19:10:46"/>
    <m/>
    <m/>
    <b v="1"/>
    <n v="306"/>
    <b v="0"/>
    <m/>
    <s v="28.647241667"/>
    <s v="77.277838333"/>
    <s v="Approved"/>
    <n v="5.5"/>
    <m/>
    <m/>
    <m/>
    <d v="2023-10-20T14:24:29"/>
    <d v="2023-10-20T14:51:40"/>
    <s v="Inder Jha"/>
    <n v="-1"/>
    <s v="-1"/>
    <s v="-1"/>
    <s v="LIVE"/>
    <s v="-1"/>
    <s v=""/>
    <s v="111111119"/>
    <s v="Rakesh Kumar Gupta "/>
    <s v="-1"/>
    <s v="-1"/>
    <s v="1020"/>
    <s v="1424"/>
    <s v=""/>
    <s v="111111119-1020-1424"/>
    <s v="1"/>
    <s v="1"/>
    <s v="0"/>
    <s v="-1"/>
    <s v="-1"/>
    <s v="77.27805833333333"/>
    <s v="28.64739833333333"/>
    <s v="77d 16' 41.01&quot; , 28d 38' 50.634&quot;_x000a_null"/>
    <s v="96"/>
    <s v="-1"/>
    <s v="-1"/>
    <s v="0"/>
    <s v="100%"/>
    <s v="-1"/>
    <s v="CNST1"/>
    <s v="CS9C"/>
    <s v="-1"/>
    <s v="-1"/>
    <s v="-1"/>
    <s v="-1"/>
    <s v="-1"/>
    <s v="2023-10-20T14:24:45+05:30"/>
    <s v="-1"/>
    <s v="2023-10-20T14:24:45+05:30"/>
    <s v="SPEAK TO WOMEN WHO ARE 25 - 45 YEARS OF AGE"/>
    <s v="-1"/>
    <s v="-1"/>
    <s v="-1"/>
    <s v="-1"/>
    <s v="-1"/>
    <s v="-1"/>
    <s v="-1"/>
    <s v="2023-10-20"/>
    <s v="14:25:05"/>
    <s v="-1"/>
    <s v="8"/>
    <s v="2023-10-20T14:25:06+05:30"/>
    <s v="-1"/>
    <s v="0"/>
    <s v="-1"/>
    <s v="pooja dhall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0T14:31:43+05:30"/>
    <s v="-1"/>
    <s v="418"/>
    <s v="2023-10-20T14:31:4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0"/>
    <s v="0"/>
    <s v="Saffola Masala Oats"/>
    <s v="0"/>
    <s v="0"/>
    <s v="0"/>
    <s v="Store Brands Of Flavored Oats/ Masala Oats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Store Brands Of Flavored Oats/ Masala Oats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Store Brands Of Flavored Oats/ Masala Oats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Kellogg's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Kellogg's Kpak"/>
    <s v="0"/>
    <s v="0"/>
    <s v="Kwality"/>
    <s v="Mohun's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Top Ramen Noodles"/>
    <s v="0"/>
    <s v="Wai Wai Noodles"/>
    <s v="0"/>
    <s v="0"/>
    <s v="0"/>
    <s v="0"/>
    <s v="Wai Wai Noodles"/>
    <s v="2023-10-20T14:47:31+05:30"/>
    <s v="-1"/>
    <s v="94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4:48:18+05:30"/>
    <s v="2023-10-20T14:48:18+05:30"/>
    <s v="-1"/>
    <s v="1324"/>
    <s v="-1"/>
    <s v="2023-10-20T14:48:18+05:30"/>
    <s v="2023-10-20T14:48:18+05:30"/>
    <s v="2023-10-20T14:48:18+05:30"/>
    <s v="-1"/>
    <s v="1697793498"/>
    <s v="2023-10-20T14:48:18+05:30"/>
    <s v="WILLING TO PARTICIPATE"/>
    <s v="-1"/>
    <s v=""/>
    <s v="-1"/>
    <s v="SAFFOLA MASALA OATS - VEGGIE TWIST TEST (LK2)"/>
    <s v="16/43 2nd floor Geeta colony "/>
    <s v="geeta colony "/>
    <s v="Delhi "/>
    <s v="110031"/>
    <s v="16/43 2nd floor Geeta colony"/>
    <s v="geeta colony"/>
    <s v="Delhi"/>
    <s v="110031"/>
    <s v="9871273599"/>
    <s v="-1"/>
    <s v="9871273599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20T14:51:38+05:30"/>
    <s v="-1"/>
    <s v="1697793698"/>
    <s v="-1"/>
    <s v="-1"/>
    <s v="-1"/>
    <s v="Screener Section 1"/>
    <s v="Screener Section 2"/>
    <s v="0"/>
    <s v="0"/>
    <s v="Main Section 3"/>
    <s v="0"/>
    <s v="Main Section 5"/>
    <s v="2023-10-20T14:51:38+05:30"/>
    <s v="2023-10-20T14:51:38+05:30"/>
    <s v="-1"/>
    <s v="193"/>
    <s v="-1"/>
    <s v="77.27783833333334"/>
    <s v="28.647241666666666"/>
    <s v="77d 16' 40.218&quot; , 28d 38' 50.07&quot;_x000a_null"/>
    <s v="-1"/>
    <s v="-1"/>
    <s v="151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1"/>
    <n v="-1"/>
    <d v="2023-10-20T10:01:01"/>
    <s v="2234891014"/>
    <s v="Android_Subject"/>
    <m/>
    <d v="1899-12-30T00:16:45"/>
    <d v="2023-10-20T14:52:39"/>
    <m/>
    <d v="9999-12-31T23:59:59"/>
    <m/>
    <m/>
    <b v="1"/>
    <n v="306"/>
    <b v="0"/>
    <m/>
    <m/>
    <m/>
    <s v="Returned To Surveyor"/>
    <n v="5.5"/>
    <m/>
    <m/>
    <m/>
    <d v="2023-10-20T10:01:01"/>
    <d v="2023-10-20T10:17:46"/>
    <s v="N/A"/>
    <n v="-1"/>
    <s v="-1"/>
    <s v="-1"/>
    <s v="LIVE"/>
    <s v="-1"/>
    <s v=""/>
    <s v="111111111"/>
    <s v="seema"/>
    <s v="-1"/>
    <s v="-1"/>
    <s v="1020"/>
    <s v="1001"/>
    <s v=""/>
    <s v="111111111-1020-10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01:14+05:30"/>
    <s v="-1"/>
    <s v="2023-10-20T10:01:14+05:30"/>
    <s v="SPEAK TO WOMEN WHO ARE 25 - 45 YEARS OF AGE"/>
    <s v="-1"/>
    <s v="-1"/>
    <s v="-1"/>
    <s v="-1"/>
    <s v="-1"/>
    <s v="-1"/>
    <s v="-1"/>
    <s v="2023-10-20"/>
    <s v="10:01:17"/>
    <s v="-1"/>
    <s v="8"/>
    <s v="2023-10-20T10:01:18+05:30"/>
    <s v="-1"/>
    <s v="0"/>
    <s v="-1"/>
    <s v="Deepa"/>
    <x v="0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0:07:34+05:30"/>
    <s v="-1"/>
    <s v="380"/>
    <s v="2023-10-20T10:07:34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10:22+05:30"/>
    <s v="-1"/>
    <s v="16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0:10:37+05:30"/>
    <s v="2023-10-20T10:10:37+05:30"/>
    <s v="-1"/>
    <s v="563"/>
    <s v="-1"/>
    <s v="2023-10-20T10:10:37+05:30"/>
    <s v="2023-10-20T10:10:37+05:30"/>
    <s v="2023-10-20T10:10:37+05:30"/>
    <s v="-1"/>
    <s v="1697776837"/>
    <s v="2023-10-20T10:10:37+05:30"/>
    <s v="WILLING TO PARTICIPATE"/>
    <s v="-1"/>
    <s v=""/>
    <s v="-1"/>
    <s v="SAFFOLA MASALA OATS - CLASSIC MASALA CURRENT (AF3)"/>
    <s v="4/49B"/>
    <s v="moti nagar"/>
    <s v="moti nagar"/>
    <s v="110015"/>
    <s v="4/49B"/>
    <s v="moti nagar"/>
    <s v="moti nagar"/>
    <s v="110015"/>
    <s v="8882311666"/>
    <s v="-1"/>
    <s v="8882311666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0T10:17:45+05:30"/>
    <s v="-1"/>
    <s v="1697777265"/>
    <s v="-1"/>
    <s v="-1"/>
    <s v="-1"/>
    <s v="Screener Section 1"/>
    <s v="Screener Section 2"/>
    <s v="0"/>
    <s v="0"/>
    <s v="Main Section 3"/>
    <s v="0"/>
    <s v="Main Section 5"/>
    <s v="2023-10-20T10:17:45+05:30"/>
    <s v="2023-10-20T10:17:45+05:30"/>
    <s v="-1"/>
    <s v="428"/>
    <s v="-1"/>
    <s v="NaN"/>
    <s v="NaN"/>
    <s v="-1"/>
    <s v="-1"/>
    <s v="-1"/>
    <s v="99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2"/>
    <n v="-1"/>
    <d v="2023-10-20T10:30:03"/>
    <s v="2234891014"/>
    <s v="Android_Subject"/>
    <m/>
    <d v="1899-12-30T00:16:11"/>
    <d v="2023-10-20T14:52:39"/>
    <m/>
    <d v="9999-12-31T23:59:59"/>
    <m/>
    <m/>
    <b v="1"/>
    <n v="306"/>
    <b v="0"/>
    <m/>
    <m/>
    <m/>
    <s v="Returned To Surveyor"/>
    <n v="5.5"/>
    <m/>
    <m/>
    <m/>
    <d v="2023-10-20T10:30:03"/>
    <d v="2023-10-20T10:46:14"/>
    <s v="N/A"/>
    <n v="-1"/>
    <s v="-1"/>
    <s v="-1"/>
    <s v="LIVE"/>
    <s v="-1"/>
    <s v=""/>
    <s v="111111111"/>
    <s v="seema"/>
    <s v="-1"/>
    <s v="-1"/>
    <s v="1020"/>
    <s v="1030"/>
    <s v=""/>
    <s v="111111111-1020-10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30:12+05:30"/>
    <s v="-1"/>
    <s v="2023-10-20T10:30:12+05:30"/>
    <s v="SPEAK TO WOMEN WHO ARE 25 - 45 YEARS OF AGE"/>
    <s v="-1"/>
    <s v="-1"/>
    <s v="-1"/>
    <s v="-1"/>
    <s v="-1"/>
    <s v="-1"/>
    <s v="-1"/>
    <s v="2023-10-20"/>
    <s v="10:30:14"/>
    <s v="-1"/>
    <s v="8"/>
    <s v="2023-10-20T10:30:15+05:30"/>
    <s v="-1"/>
    <s v="0"/>
    <s v="-1"/>
    <s v="priya"/>
    <x v="0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0:39:12+05:30"/>
    <s v="-1"/>
    <s v="540"/>
    <s v="2023-10-20T10:39:1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0:41:31+05:30"/>
    <s v="-1"/>
    <s v="13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0:41:59+05:30"/>
    <s v="2023-10-20T10:41:59+05:30"/>
    <s v="-1"/>
    <s v="708"/>
    <s v="-1"/>
    <s v="2023-10-20T10:41:59+05:30"/>
    <s v="2023-10-20T10:41:59+05:30"/>
    <s v="2023-10-20T10:41:59+05:30"/>
    <s v="-1"/>
    <s v="1697778719"/>
    <s v="2023-10-20T10:41:59+05:30"/>
    <s v="WILLING TO PARTICIPATE"/>
    <s v="-1"/>
    <s v=""/>
    <s v="-1"/>
    <s v="SAFFOLA MASALA OATS - CLASSIC MASALA TEST (NP9)"/>
    <s v="4/51 g.f"/>
    <s v="moti nagar"/>
    <s v="moti nagar"/>
    <s v="110018"/>
    <s v="4/51 g.f"/>
    <s v="moti nagar"/>
    <s v="moti nagar"/>
    <s v="110018"/>
    <s v="8595853528"/>
    <s v="-1"/>
    <s v="8595853528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0:46:13+05:30"/>
    <s v="-1"/>
    <s v="1697778973"/>
    <s v="-1"/>
    <s v="-1"/>
    <s v="-1"/>
    <s v="Screener Section 1"/>
    <s v="Screener Section 2"/>
    <s v="0"/>
    <s v="0"/>
    <s v="Main Section 3"/>
    <s v="0"/>
    <s v="Main Section 5"/>
    <s v="2023-10-20T10:46:13+05:30"/>
    <s v="2023-10-20T10:46:13+05:30"/>
    <s v="-1"/>
    <s v="253"/>
    <s v="-1"/>
    <s v="NaN"/>
    <s v="NaN"/>
    <s v="-1"/>
    <s v="-1"/>
    <s v="-1"/>
    <s v="96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3"/>
    <n v="-1"/>
    <d v="2023-10-20T11:05:02"/>
    <s v="2234891014"/>
    <s v="Android_Subject"/>
    <m/>
    <d v="1899-12-30T00:18:20"/>
    <d v="2023-10-20T14:52:39"/>
    <m/>
    <d v="9999-12-31T23:59:59"/>
    <m/>
    <m/>
    <b v="1"/>
    <n v="306"/>
    <b v="0"/>
    <m/>
    <m/>
    <m/>
    <s v="Returned To Surveyor"/>
    <n v="5.5"/>
    <m/>
    <m/>
    <m/>
    <d v="2023-10-20T11:05:02"/>
    <d v="2023-10-20T11:23:22"/>
    <s v="N/A"/>
    <n v="-1"/>
    <s v="-1"/>
    <s v="-1"/>
    <s v="LIVE"/>
    <s v="-1"/>
    <s v=""/>
    <s v="111111111"/>
    <s v="seema"/>
    <s v="-1"/>
    <s v="-1"/>
    <s v="1020"/>
    <s v="1105"/>
    <s v=""/>
    <s v="111111111-1020-110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05:11+05:30"/>
    <s v="-1"/>
    <s v="2023-10-20T11:05:11+05:30"/>
    <s v="SPEAK TO WOMEN WHO ARE 25 - 45 YEARS OF AGE"/>
    <s v="-1"/>
    <s v="-1"/>
    <s v="-1"/>
    <s v="-1"/>
    <s v="-1"/>
    <s v="-1"/>
    <s v="-1"/>
    <s v="2023-10-20"/>
    <s v="11:05:13"/>
    <s v="-1"/>
    <s v="8"/>
    <s v="2023-10-20T11:05:15+05:30"/>
    <s v="-1"/>
    <s v="0"/>
    <s v="-1"/>
    <s v="khushboo"/>
    <x v="0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1:14:49+05:30"/>
    <s v="-1"/>
    <s v="578"/>
    <s v="2023-10-20T11:14:4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1:17:22+05:30"/>
    <s v="-1"/>
    <s v="15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1:17:44+05:30"/>
    <s v="2023-10-20T11:18:11+05:30"/>
    <s v="-1"/>
    <s v="753"/>
    <s v="-1"/>
    <s v="2023-10-20T11:17:44+05:30"/>
    <s v="2023-10-20T11:18:11+05:30"/>
    <s v="2023-10-20T11:18:11+05:30"/>
    <s v="-1"/>
    <s v="1697780891"/>
    <s v="2023-10-20T11:18:11+05:30"/>
    <s v="WILLING TO PARTICIPATE"/>
    <s v="-1"/>
    <s v=""/>
    <s v="-1"/>
    <s v="SAFFOLA MASALA OATS - VEGGIE TWIST CURRENT (BJ6)"/>
    <s v="4/43B"/>
    <s v="moti nagar"/>
    <s v="moti nagar"/>
    <s v="110015"/>
    <s v="4/43B"/>
    <s v="moti nagar"/>
    <s v="moti nagar"/>
    <s v="110015"/>
    <s v="8700293099"/>
    <s v="-1"/>
    <s v="8700293099"/>
    <s v="-1"/>
    <s v="SSC/ HSC"/>
    <s v="-1"/>
    <s v="UNEMPLOYED"/>
    <s v=""/>
    <s v="4"/>
    <s v="0"/>
    <s v="0"/>
    <s v="0"/>
    <s v="1"/>
    <s v="1"/>
    <s v="1"/>
    <s v="1"/>
    <s v="0"/>
    <s v="0"/>
    <s v="-1"/>
    <s v="-1"/>
    <s v="YES"/>
    <s v="2023-10-20T11:23:20+05:30"/>
    <s v="-1"/>
    <s v="1697781200"/>
    <s v="-1"/>
    <s v="-1"/>
    <s v="-1"/>
    <s v="Screener Section 1"/>
    <s v="Screener Section 2"/>
    <s v="0"/>
    <s v="0"/>
    <s v="Main Section 3"/>
    <s v="0"/>
    <s v="Main Section 5"/>
    <s v="2023-10-20T11:23:21+05:30"/>
    <s v="2023-10-20T11:23:21+05:30"/>
    <s v="-1"/>
    <s v="337"/>
    <s v="-1"/>
    <s v="NaN"/>
    <s v="NaN"/>
    <s v="-1"/>
    <s v="-1"/>
    <s v="-1"/>
    <s v="109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4"/>
    <n v="-1"/>
    <d v="2023-10-20T11:45:02"/>
    <s v="2234891014"/>
    <s v="Android_Subject"/>
    <m/>
    <d v="1899-12-30T00:16:31"/>
    <d v="2023-10-20T14:52:39"/>
    <m/>
    <d v="9999-12-31T23:59:59"/>
    <m/>
    <m/>
    <b v="1"/>
    <n v="306"/>
    <b v="0"/>
    <m/>
    <m/>
    <m/>
    <s v="Returned To Surveyor"/>
    <n v="5.5"/>
    <m/>
    <m/>
    <m/>
    <d v="2023-10-20T11:45:02"/>
    <d v="2023-10-20T12:01:33"/>
    <s v="N/A"/>
    <n v="-1"/>
    <s v="-1"/>
    <s v="-1"/>
    <s v="LIVE"/>
    <s v="-1"/>
    <s v=""/>
    <s v="111111111"/>
    <s v="seema"/>
    <s v="-1"/>
    <s v="-1"/>
    <s v="1020"/>
    <s v="1145"/>
    <s v=""/>
    <s v="111111111-1020-114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45:11+05:30"/>
    <s v="-1"/>
    <s v="2023-10-20T11:45:11+05:30"/>
    <s v="SPEAK TO WOMEN WHO ARE 25 - 45 YEARS OF AGE"/>
    <s v="-1"/>
    <s v="-1"/>
    <s v="-1"/>
    <s v="-1"/>
    <s v="-1"/>
    <s v="-1"/>
    <s v="-1"/>
    <s v="2023-10-20"/>
    <s v="11:45:13"/>
    <s v="-1"/>
    <s v="8"/>
    <s v="2023-10-20T11:45:15+05:30"/>
    <s v="-1"/>
    <s v="0"/>
    <s v="-1"/>
    <s v="Deepa"/>
    <x v="0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1:50:18+05:30"/>
    <s v="-1"/>
    <s v="307"/>
    <s v="2023-10-20T11:50:18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Futurelife Oats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1:52:46+05:30"/>
    <s v="-1"/>
    <s v="1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1:53:56+05:30"/>
    <s v="2023-10-20T11:53:56+05:30"/>
    <s v="-1"/>
    <s v="526"/>
    <s v="-1"/>
    <s v="2023-10-20T11:53:56+05:30"/>
    <s v="2023-10-20T11:53:56+05:30"/>
    <s v="2023-10-20T11:53:56+05:30"/>
    <s v="-1"/>
    <s v="1697783036"/>
    <s v="2023-10-20T11:53:56+05:30"/>
    <s v="WILLING TO PARTICIPATE"/>
    <s v="-1"/>
    <s v=""/>
    <s v="-1"/>
    <s v="SAFFOLA MASALA OATS - CLASSIC MASALA TEST (NP9)"/>
    <s v="4/51C"/>
    <s v="moti nagar"/>
    <s v="moti nagar"/>
    <s v="110015"/>
    <s v="4/51C"/>
    <s v="moti nagar"/>
    <s v="moti nagar"/>
    <s v="110015"/>
    <s v="9318305764"/>
    <s v="-1"/>
    <s v="9318305764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2:01:31+05:30"/>
    <s v="-1"/>
    <s v="1697783491"/>
    <s v="-1"/>
    <s v="-1"/>
    <s v="-1"/>
    <s v="Screener Section 1"/>
    <s v="Screener Section 2"/>
    <s v="0"/>
    <s v="0"/>
    <s v="Main Section 3"/>
    <s v="0"/>
    <s v="Main Section 5"/>
    <s v="2023-10-20T12:01:32+05:30"/>
    <s v="2023-10-20T12:01:32+05:30"/>
    <s v="-1"/>
    <s v="455"/>
    <s v="-1"/>
    <s v="NaN"/>
    <s v="NaN"/>
    <s v="-1"/>
    <s v="-1"/>
    <s v="-1"/>
    <s v="98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5"/>
    <n v="-1"/>
    <d v="2023-10-20T12:25:14"/>
    <s v="2234891014"/>
    <s v="Android_Subject"/>
    <m/>
    <d v="1899-12-30T00:17:12"/>
    <d v="2023-10-20T14:52:39"/>
    <m/>
    <d v="9999-12-31T23:59:59"/>
    <m/>
    <m/>
    <b v="1"/>
    <n v="306"/>
    <b v="0"/>
    <m/>
    <m/>
    <m/>
    <s v="Returned To Surveyor"/>
    <n v="5.5"/>
    <m/>
    <m/>
    <m/>
    <d v="2023-10-20T12:25:14"/>
    <d v="2023-10-20T12:42:26"/>
    <s v="N/A"/>
    <n v="-1"/>
    <s v="-1"/>
    <s v="-1"/>
    <s v="LIVE"/>
    <s v="-1"/>
    <s v=""/>
    <s v="111111111"/>
    <s v="seema"/>
    <s v="-1"/>
    <s v="-1"/>
    <s v="1020"/>
    <s v="1225"/>
    <s v=""/>
    <s v="111111111-1020-1225"/>
    <s v="1"/>
    <s v="1"/>
    <s v="0"/>
    <s v="-1"/>
    <s v="-1"/>
    <s v="77.16410166666667"/>
    <s v="28.678775000000005"/>
    <s v="77d 9' 50.766&quot; , 28d 40' 43.59&quot;_x000a_null"/>
    <s v="96"/>
    <s v="-1"/>
    <s v="-1"/>
    <s v="0"/>
    <s v="100%"/>
    <s v="-1"/>
    <s v="CNST1"/>
    <s v="CS9C"/>
    <s v="-1"/>
    <s v="-1"/>
    <s v="-1"/>
    <s v="-1"/>
    <s v="-1"/>
    <s v="2023-10-20T12:25:48+05:30"/>
    <s v="-1"/>
    <s v="2023-10-20T12:25:48+05:30"/>
    <s v="SPEAK TO WOMEN WHO ARE 25 - 45 YEARS OF AGE"/>
    <s v="-1"/>
    <s v="-1"/>
    <s v="-1"/>
    <s v="-1"/>
    <s v="-1"/>
    <s v="-1"/>
    <s v="-1"/>
    <s v="2023-10-20"/>
    <s v="12:25:50"/>
    <s v="-1"/>
    <s v="8"/>
    <s v="2023-10-20T12:25:51+05:30"/>
    <s v="-1"/>
    <s v="0"/>
    <s v="-1"/>
    <s v="aAnjali"/>
    <x v="0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0T12:39:58+05:30"/>
    <s v="-1"/>
    <s v="850"/>
    <s v="2023-10-20T12:39:58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2:40:07+05:30"/>
    <s v="-1"/>
    <s v="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2:35:18+05:30"/>
    <s v="2023-10-20T12:40:12+05:30"/>
    <s v="-1"/>
    <s v="570"/>
    <s v="-1"/>
    <s v="2023-10-20T12:35:18+05:30"/>
    <s v="2023-10-20T12:40:12+05:30"/>
    <s v="2023-10-20T12:40:12+05:30"/>
    <s v="-1"/>
    <s v="1697785812"/>
    <s v="2023-10-20T12:40:12+05:30"/>
    <s v="WILLING TO PARTICIPATE"/>
    <s v="-1"/>
    <s v=""/>
    <s v="-1"/>
    <s v="SAFFOLA MASALA OATS - VEGGIE TWIST TEST (LK2)"/>
    <s v="4/53A"/>
    <s v="moti nagar"/>
    <s v="moti nagar"/>
    <s v="110015"/>
    <s v="4/53A"/>
    <s v="moti nagar"/>
    <s v="moti nagar"/>
    <s v="110015"/>
    <s v="8851794716"/>
    <s v="-1"/>
    <s v="8851794716"/>
    <s v="-1"/>
    <s v="GRADUATE/ POST GRADUATE: GENERAL"/>
    <s v="-1"/>
    <s v="UNEMPLOYED"/>
    <s v=""/>
    <s v="4"/>
    <s v="0"/>
    <s v="0"/>
    <s v="0"/>
    <s v="1"/>
    <s v="1"/>
    <s v="1"/>
    <s v="1"/>
    <s v="0"/>
    <s v="0"/>
    <s v="-1"/>
    <s v="-1"/>
    <s v="YES"/>
    <s v="2023-10-20T12:42:25+05:30"/>
    <s v="-1"/>
    <s v="1697785945"/>
    <s v="-1"/>
    <s v="-1"/>
    <s v="-1"/>
    <s v="Screener Section 1"/>
    <s v="0"/>
    <s v="0"/>
    <s v="0"/>
    <s v="Main Section 3"/>
    <s v="0"/>
    <s v="Main Section 5"/>
    <s v="2023-10-20T12:42:26+05:30"/>
    <s v="2023-10-20T12:42:26+05:30"/>
    <s v="-1"/>
    <s v="427"/>
    <s v="-1"/>
    <s v="NaN"/>
    <s v="NaN"/>
    <s v="-1"/>
    <s v="-1"/>
    <s v="-1"/>
    <s v="99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335"/>
    <n v="-1"/>
    <d v="2023-10-20T14:45:34"/>
    <s v="2234891034"/>
    <s v="Android_Subject"/>
    <m/>
    <s v="3.06:33:17"/>
    <d v="2023-10-20T14:56:10"/>
    <m/>
    <d v="2023-10-20T16:09:24"/>
    <m/>
    <m/>
    <b v="1"/>
    <n v="306"/>
    <b v="0"/>
    <m/>
    <s v="26.851385"/>
    <s v="80.915828333"/>
    <s v="Approved"/>
    <n v="5.5"/>
    <m/>
    <m/>
    <m/>
    <d v="2023-10-20T14:45:34"/>
    <d v="2023-10-20T14:56:03"/>
    <s v="Anshu Srivastava"/>
    <n v="-1"/>
    <s v="-1"/>
    <s v="-1"/>
    <s v="LIVE"/>
    <s v="For QC"/>
    <s v=""/>
    <s v="311111111"/>
    <s v="Afreen"/>
    <s v="-1"/>
    <s v="-1"/>
    <s v="1020"/>
    <s v="1445"/>
    <s v=""/>
    <s v="311111111-1020-1445"/>
    <s v="1"/>
    <s v="1"/>
    <s v="0"/>
    <s v="-1"/>
    <s v="-1"/>
    <s v="80.915865"/>
    <s v="26.851488333333336"/>
    <s v="80d 54' 57.114&quot; , 26d 51' 5.358&quot;_x000a_null"/>
    <s v="96"/>
    <s v="-1"/>
    <s v="-1"/>
    <s v="0"/>
    <s v="100%"/>
    <s v="-1"/>
    <s v="CNST3"/>
    <s v="CS10"/>
    <s v="-1"/>
    <s v="-1"/>
    <s v="-1"/>
    <s v="-1"/>
    <s v="-1"/>
    <s v="2023-10-20T14:45:44+05:30"/>
    <s v="-1"/>
    <s v="2023-10-20T14:45:44+05:30"/>
    <s v="SPEAK TO WOMEN WHO ARE 25 - 45 YEARS OF AGE"/>
    <s v="-1"/>
    <s v="-1"/>
    <s v="-1"/>
    <s v="-1"/>
    <s v="-1"/>
    <s v="-1"/>
    <s v="-1"/>
    <s v="2023-10-20"/>
    <s v="14:45:47"/>
    <s v="-1"/>
    <s v="8"/>
    <s v="2023-10-20T14:45:48+05:30"/>
    <s v="-1"/>
    <s v="0"/>
    <s v="-1"/>
    <s v="Aastha Gupt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20T14:50:03+05:30"/>
    <s v="-1"/>
    <s v="259"/>
    <s v="2023-10-20T14:50:0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0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52:55+05:30"/>
    <s v="-1"/>
    <s v="17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4:53:02+05:30"/>
    <s v="2023-10-20T14:53:02+05:30"/>
    <s v="-1"/>
    <s v="437"/>
    <s v="-1"/>
    <s v="2023-10-20T14:53:02+05:30"/>
    <s v="2023-10-20T14:53:02+05:30"/>
    <s v="2023-10-20T14:53:02+05:30"/>
    <s v="-1"/>
    <s v="1697793782"/>
    <s v="2023-10-20T14:53:02+05:30"/>
    <s v="WILLING TO PARTICIPATE"/>
    <s v="-1"/>
    <s v=""/>
    <s v="-1"/>
    <s v="SAFFOLA MASALA OATS - VEGGIE TWIST CURRENT (BJ6)"/>
    <s v="255/48"/>
    <s v="Kundri"/>
    <s v="Rakab Ganj"/>
    <s v="226004"/>
    <s v="255/48"/>
    <s v="Kundri"/>
    <s v="Rakab Ganj"/>
    <s v="226004"/>
    <s v="9140930035"/>
    <s v="-1"/>
    <s v="9140930035"/>
    <s v="-1"/>
    <s v="SSC/ HSC"/>
    <s v="-1"/>
    <s v="STUDENT"/>
    <s v=""/>
    <s v="4"/>
    <s v="0"/>
    <s v="0"/>
    <s v="0"/>
    <s v="1"/>
    <s v="1"/>
    <s v="1"/>
    <s v="1"/>
    <s v="0"/>
    <s v="0"/>
    <s v="-1"/>
    <s v="-1"/>
    <s v="YES"/>
    <s v="2023-10-20T14:56:02+05:30"/>
    <s v="-1"/>
    <s v="1697793962"/>
    <s v="-1"/>
    <s v="-1"/>
    <s v="-1"/>
    <s v="Screener Section 1"/>
    <s v="Screener Section 2"/>
    <s v="0"/>
    <s v="0"/>
    <s v="Main Section 3"/>
    <s v="0"/>
    <s v="Main Section 5"/>
    <s v="2023-10-20T14:56:02+05:30"/>
    <s v="2023-10-20T14:56:02+05:30"/>
    <s v="-1"/>
    <s v="180"/>
    <s v="-1"/>
    <s v="80.91582833333334"/>
    <s v="26.851384999999997"/>
    <s v="80d 54' 56.982&quot; , 26d 51' 4.986&quot;_x000a_null"/>
    <s v="-1"/>
    <s v="-1"/>
    <s v="617"/>
    <s v="-1"/>
    <s v="2023-10-21"/>
    <s v="-1"/>
    <s v="-1"/>
    <s v="SAFFOLA MASALA OATS - VEGGIE TWIST CURRENT (BJ6)"/>
    <s v="2023-10-28"/>
    <s v="18:18:0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817"/>
    <n v="-1"/>
    <d v="2023-10-20T10:46:57"/>
    <s v="2234891030"/>
    <s v="Android_Subject"/>
    <m/>
    <s v="5.05:47:55"/>
    <d v="2023-10-20T15:11:09"/>
    <m/>
    <d v="2023-10-23T12:22:31"/>
    <m/>
    <m/>
    <b v="1"/>
    <n v="306"/>
    <b v="0"/>
    <m/>
    <m/>
    <m/>
    <s v="Requires Approval"/>
    <n v="5.5"/>
    <m/>
    <m/>
    <m/>
    <d v="2023-10-20T10:46:57"/>
    <d v="2023-10-20T10:56:14"/>
    <s v="Sarvesh Mishra"/>
    <n v="-1"/>
    <s v="-1"/>
    <s v="-1"/>
    <s v="LIVE"/>
    <s v="For Placement"/>
    <s v=""/>
    <s v="211111112"/>
    <s v="manisha"/>
    <s v="-1"/>
    <s v="-1"/>
    <s v="1020"/>
    <s v="1046"/>
    <s v=""/>
    <s v="211111112-1020-1046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0:47:10+05:30"/>
    <s v="-1"/>
    <s v="2023-10-20T10:47:10+05:30"/>
    <s v="SPEAK TO WOMEN WHO ARE 25 - 45 YEARS OF AGE"/>
    <s v="-1"/>
    <s v="-1"/>
    <s v="-1"/>
    <s v="-1"/>
    <s v="-1"/>
    <s v="-1"/>
    <s v="-1"/>
    <s v="2023-10-20"/>
    <s v="10:47:23"/>
    <s v="-1"/>
    <s v="8"/>
    <s v="2023-10-20T10:47:24+05:30"/>
    <s v="-1"/>
    <s v="0"/>
    <s v="-1"/>
    <s v="bhakti"/>
    <x v="3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1-9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0T10:50:14+05:30"/>
    <s v="-1"/>
    <s v="184"/>
    <s v="2023-10-20T10:50:14+05:30"/>
    <s v="Flavored Oats/ Masala Oats"/>
    <s v="0"/>
    <s v="0"/>
    <s v="0"/>
    <s v="0"/>
    <s v="Salty Snacks like - Namkeen, Chips, Makhana, Wafers etc.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0:53:26+05:30"/>
    <s v="-1"/>
    <s v="19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0:53:33+05:30"/>
    <s v="2023-10-20T10:53:33+05:30"/>
    <s v="-1"/>
    <s v="383"/>
    <s v="-1"/>
    <s v="2023-10-20T10:53:33+05:30"/>
    <s v="2023-10-20T10:53:33+05:30"/>
    <s v="2023-10-20T10:53:33+05:30"/>
    <s v="-1"/>
    <s v="1697779413"/>
    <s v="2023-10-20T10:53:33+05:30"/>
    <s v="WILLING TO PARTICIPATE"/>
    <s v="-1"/>
    <s v=""/>
    <s v="-1"/>
    <s v="SAFFOLA MASALA OATS - VEGGIE TWIST CURRENT (BJ6)"/>
    <s v="2 narmda bldg"/>
    <s v="n.s.s road"/>
    <s v="aslpha"/>
    <s v="400084"/>
    <s v="2 narmda bldg"/>
    <s v="n.s.s road"/>
    <s v="aslpha"/>
    <s v="400084"/>
    <s v="9869754253"/>
    <s v="-1"/>
    <s v="9869754253"/>
    <s v="-1"/>
    <s v="GRADUATE/ POST GRADUATE: GENERAL"/>
    <s v="-1"/>
    <s v="HOUSEWIFE"/>
    <s v=""/>
    <s v="4"/>
    <s v="0"/>
    <s v="2"/>
    <s v="0"/>
    <s v="0"/>
    <s v="1"/>
    <s v="1"/>
    <s v="0"/>
    <s v="0"/>
    <s v="0"/>
    <s v="-1"/>
    <s v="-1"/>
    <s v="YES"/>
    <s v="2023-10-20T10:56:13+05:30"/>
    <s v="-1"/>
    <s v="1697779573"/>
    <s v="-1"/>
    <s v="-1"/>
    <s v="-1"/>
    <s v="Screener Section 1"/>
    <s v="Screener Section 2"/>
    <s v="0"/>
    <s v="0"/>
    <s v="Main Section 3"/>
    <s v="0"/>
    <s v="Main Section 5"/>
    <s v="2023-10-20T10:56:13+05:30"/>
    <s v="2023-10-20T10:56:13+05:30"/>
    <s v="-1"/>
    <s v="160"/>
    <s v="-1"/>
    <s v="NaN"/>
    <s v="NaN"/>
    <s v="-1"/>
    <s v="-1"/>
    <s v="-1"/>
    <s v="543"/>
    <s v="-1"/>
    <s v="2023-10-25"/>
    <s v="-1"/>
    <s v="-1"/>
    <s v="SAFFOLA MASALA OATS - VEGGIE TWIST CURRENT (BJ6)"/>
    <s v="2023-11-01"/>
    <s v="16:34:5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075"/>
    <n v="-1"/>
    <d v="2023-10-20T15:00:56"/>
    <s v="2234891007"/>
    <s v="Android_Subject"/>
    <m/>
    <d v="1899-12-30T00:18:22"/>
    <d v="2023-10-20T15:19:22"/>
    <m/>
    <d v="2023-10-23T19:10:46"/>
    <m/>
    <m/>
    <b v="1"/>
    <n v="306"/>
    <b v="0"/>
    <m/>
    <s v="28.646931667"/>
    <s v="77.278561667"/>
    <s v="Approved"/>
    <n v="5.5"/>
    <m/>
    <m/>
    <m/>
    <d v="2023-10-20T15:00:56"/>
    <d v="2023-10-20T15:19:18"/>
    <s v="Inder Jha"/>
    <n v="-1"/>
    <s v="-1"/>
    <s v="-1"/>
    <s v="LIVE"/>
    <s v="-1"/>
    <s v=""/>
    <s v="111111119"/>
    <s v="Rakesh Kumar Gupta "/>
    <s v="-1"/>
    <s v="-1"/>
    <s v="1020"/>
    <s v="1500"/>
    <s v=""/>
    <s v="111111119-1020-1500"/>
    <s v="1"/>
    <s v="1"/>
    <s v="0"/>
    <s v="-1"/>
    <s v="-1"/>
    <s v="77.27856833333334"/>
    <s v="28.646878333333333"/>
    <s v="77d 16' 42.846&quot; , 28d 38' 48.762&quot;_x000a_null"/>
    <s v="96"/>
    <s v="-1"/>
    <s v="-1"/>
    <s v="0"/>
    <s v="100%"/>
    <s v="-1"/>
    <s v="CNST1"/>
    <s v="CS9C"/>
    <s v="-1"/>
    <s v="-1"/>
    <s v="-1"/>
    <s v="-1"/>
    <s v="-1"/>
    <s v="2023-10-20T15:01:18+05:30"/>
    <s v="-1"/>
    <s v="2023-10-20T15:01:18+05:30"/>
    <s v="SPEAK TO WOMEN WHO ARE 25 - 45 YEARS OF AGE"/>
    <s v="-1"/>
    <s v="-1"/>
    <s v="-1"/>
    <s v="-1"/>
    <s v="-1"/>
    <s v="-1"/>
    <s v="-1"/>
    <s v="2023-10-20"/>
    <s v="15:02:11"/>
    <s v="-1"/>
    <s v="8"/>
    <s v="2023-10-20T15:02:13+05:30"/>
    <s v="-1"/>
    <s v="0"/>
    <s v="-1"/>
    <s v="Anu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5:09:07+05:30"/>
    <s v="-1"/>
    <s v="469"/>
    <s v="2023-10-20T15:09:07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5:15:01+05:30"/>
    <s v="-1"/>
    <s v="35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5:15:25+05:30"/>
    <s v="2023-10-20T15:15:25+05:30"/>
    <s v="-1"/>
    <s v="846"/>
    <s v="-1"/>
    <s v="2023-10-20T15:15:25+05:30"/>
    <s v="2023-10-20T15:15:25+05:30"/>
    <s v="2023-10-20T15:15:25+05:30"/>
    <s v="-1"/>
    <s v="1697795125"/>
    <s v="2023-10-20T15:15:25+05:30"/>
    <s v="WILLING TO PARTICIPATE"/>
    <s v="-1"/>
    <s v=""/>
    <s v="-1"/>
    <s v="SAFFOLA MASALA OATS - CLASSIC MASALA TEST (NP9)"/>
    <s v="16/120 1st floor Geeta colony "/>
    <s v="Geeta colony "/>
    <s v="delhi"/>
    <s v="110031"/>
    <s v="16/120 1st floor Geeta colony"/>
    <s v="Geeta colony"/>
    <s v="delhi"/>
    <s v="110031"/>
    <s v="9266046052"/>
    <s v="-1"/>
    <s v="9266046052"/>
    <s v="-1"/>
    <s v="GRADUATE/ POST GRADUATE: GENERAL"/>
    <s v="-1"/>
    <s v="HOUSEWIFE"/>
    <s v=""/>
    <s v="3"/>
    <s v="1"/>
    <s v="0"/>
    <s v="0"/>
    <s v="0"/>
    <s v="1"/>
    <s v="0"/>
    <s v="1"/>
    <s v="0"/>
    <s v="0"/>
    <s v="1"/>
    <s v="0"/>
    <s v="YES"/>
    <s v="2023-10-20T15:19:16+05:30"/>
    <s v="-1"/>
    <s v="1697795356"/>
    <s v="-1"/>
    <s v="-1"/>
    <s v="-1"/>
    <s v="Screener Section 1"/>
    <s v="Screener Section 2"/>
    <s v="0"/>
    <s v="0"/>
    <s v="Main Section 3"/>
    <s v="0"/>
    <s v="Main Section 5"/>
    <s v="2023-10-20T15:19:16+05:30"/>
    <s v="2023-10-20T15:19:16+05:30"/>
    <s v="-1"/>
    <s v="230"/>
    <s v="-1"/>
    <s v="77.27856166666668"/>
    <s v="28.646931666666667"/>
    <s v="77d 16' 42.822&quot; , 28d 38' 48.954&quot;_x000a_null"/>
    <s v="-1"/>
    <s v="-1"/>
    <s v="107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098"/>
    <n v="-1"/>
    <d v="2023-10-20T15:04:13"/>
    <s v="2234891034"/>
    <s v="Android_Subject"/>
    <m/>
    <s v="3.06:15:37"/>
    <d v="2023-10-20T15:19:56"/>
    <m/>
    <d v="2023-10-20T16:11:12"/>
    <m/>
    <m/>
    <b v="1"/>
    <n v="306"/>
    <b v="0"/>
    <m/>
    <s v="26.851365"/>
    <s v="80.916511667"/>
    <s v="Approved"/>
    <n v="5.5"/>
    <m/>
    <m/>
    <m/>
    <d v="2023-10-20T15:04:13"/>
    <d v="2023-10-20T15:19:55"/>
    <s v="Anshu Srivastava"/>
    <n v="-1"/>
    <s v="-1"/>
    <s v="-1"/>
    <s v="LIVE"/>
    <s v="For QC"/>
    <s v=""/>
    <s v="311111111"/>
    <s v="Afreen"/>
    <s v="-1"/>
    <s v="-1"/>
    <s v="1020"/>
    <s v="1504"/>
    <s v=""/>
    <s v="311111111-1020-1504"/>
    <s v="1"/>
    <s v="1"/>
    <s v="0"/>
    <s v="-1"/>
    <s v="-1"/>
    <s v="80.91638166666667"/>
    <s v="26.851246666666665"/>
    <s v="80d 54' 58.974&quot; , 26d 51' 4.488&quot;_x000a_null"/>
    <s v="96"/>
    <s v="-1"/>
    <s v="-1"/>
    <s v="0"/>
    <s v="100%"/>
    <s v="-1"/>
    <s v="CNST3"/>
    <s v="CS10"/>
    <s v="-1"/>
    <s v="-1"/>
    <s v="-1"/>
    <s v="-1"/>
    <s v="-1"/>
    <s v="2023-10-20T15:05:02+05:30"/>
    <s v="-1"/>
    <s v="2023-10-20T15:05:02+05:30"/>
    <s v="SPEAK TO WOMEN WHO ARE 25 - 45 YEARS OF AGE"/>
    <s v="-1"/>
    <s v="-1"/>
    <s v="-1"/>
    <s v="-1"/>
    <s v="-1"/>
    <s v="-1"/>
    <s v="-1"/>
    <s v="2023-10-20"/>
    <s v="15:05:05"/>
    <s v="-1"/>
    <s v="8"/>
    <s v="2023-10-20T15:05:06+05:30"/>
    <s v="-1"/>
    <s v="0"/>
    <s v="-1"/>
    <s v="Vrshali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UNSKILLED WORKER"/>
    <s v="D"/>
    <s v="-1"/>
    <s v="D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12:48+05:30"/>
    <s v="-1"/>
    <s v="466"/>
    <s v="2023-10-20T15:12:4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Soya based products like Soya Chunks, Soya Milk, Soya meal etc."/>
    <s v="Frozen Snacks Like Smileys, Fries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16:06+05:30"/>
    <s v="-1"/>
    <s v="19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5:16:14+05:30"/>
    <s v="2023-10-20T15:16:14+05:30"/>
    <s v="-1"/>
    <s v="589"/>
    <s v="-1"/>
    <s v="2023-10-20T15:16:14+05:30"/>
    <s v="2023-10-20T15:16:14+05:30"/>
    <s v="2023-10-20T15:16:14+05:30"/>
    <s v="-1"/>
    <s v="1697795174"/>
    <s v="2023-10-20T15:16:14+05:30"/>
    <s v="WILLING TO PARTICIPATE"/>
    <s v="-1"/>
    <s v=""/>
    <s v="-1"/>
    <s v="SAFFOLA MASALA OATS - VEGGIE TWIST CURRENT (BJ6)"/>
    <s v="255/60"/>
    <s v="Kundri"/>
    <s v="Rakab Ganj"/>
    <s v="226004"/>
    <s v="255/60"/>
    <s v="Kundri"/>
    <s v="Rakab Ganj"/>
    <s v="226004"/>
    <s v="9305711358"/>
    <s v="-1"/>
    <s v="9305711358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20T15:19:54+05:30"/>
    <s v="-1"/>
    <s v="1697795394"/>
    <s v="-1"/>
    <s v="-1"/>
    <s v="-1"/>
    <s v="Screener Section 1"/>
    <s v="Screener Section 2"/>
    <s v="0"/>
    <s v="0"/>
    <s v="Main Section 3"/>
    <s v="0"/>
    <s v="Main Section 5"/>
    <s v="2023-10-20T15:19:54+05:30"/>
    <s v="2023-10-20T15:19:54+05:30"/>
    <s v="-1"/>
    <s v="218"/>
    <s v="-1"/>
    <s v="80.91651166666666"/>
    <s v="26.851365"/>
    <s v="80d 54' 59.442&quot; , 26d 51' 4.914&quot;_x000a_null"/>
    <s v="-1"/>
    <s v="-1"/>
    <s v="807"/>
    <s v="-1"/>
    <s v="2023-10-21"/>
    <s v="-1"/>
    <s v="-1"/>
    <s v="SAFFOLA MASALA OATS - VEGGIE TWIST CURRENT (BJ6)"/>
    <s v="2023-10-28"/>
    <s v="18:18:2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UNSKILLED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6"/>
    <n v="-1"/>
    <d v="2023-10-20T10:01:15"/>
    <s v="2234891030"/>
    <s v="Android_Subject"/>
    <m/>
    <s v="5.06:25:58"/>
    <d v="2023-10-20T15:32:06"/>
    <m/>
    <d v="2023-10-25T18:11:27"/>
    <m/>
    <m/>
    <b v="1"/>
    <n v="306"/>
    <b v="0"/>
    <m/>
    <s v="19.17506939"/>
    <s v="72.96500735"/>
    <s v="Requires Approval"/>
    <n v="5.5"/>
    <m/>
    <m/>
    <m/>
    <d v="2023-10-20T10:01:15"/>
    <d v="2023-10-20T10:17:17"/>
    <s v="Sarvesh Mishra"/>
    <n v="-1"/>
    <s v="-1"/>
    <s v="-1"/>
    <s v="LIVE"/>
    <s v="For Placement"/>
    <s v=""/>
    <s v="211111111"/>
    <s v="vaishali pawar "/>
    <s v="-1"/>
    <s v="-1"/>
    <s v="1020"/>
    <s v="1001"/>
    <s v=""/>
    <s v="211111111-1020-100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0:01:28+05:30"/>
    <s v="-1"/>
    <s v="2023-10-20T10:01:28+05:30"/>
    <s v="SPEAK TO WOMEN WHO ARE 25 - 45 YEARS OF AGE"/>
    <s v="-1"/>
    <s v="-1"/>
    <s v="-1"/>
    <s v="-1"/>
    <s v="-1"/>
    <s v="-1"/>
    <s v="-1"/>
    <s v="2023-10-20"/>
    <s v="10:01:30"/>
    <s v="-1"/>
    <s v="8"/>
    <s v="2023-10-20T10:01:30+05:30"/>
    <s v="-1"/>
    <s v="0"/>
    <s v="-1"/>
    <s v="Darshana margi"/>
    <x v="3"/>
    <x v="2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0T10:07:32+05:30"/>
    <s v="-1"/>
    <s v="364"/>
    <s v="2023-10-20T10:07:3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0"/>
    <s v="Top Ramen Noodles"/>
    <s v="0"/>
    <s v="0"/>
    <s v="0"/>
    <s v="0"/>
    <s v="0"/>
    <s v="0"/>
    <s v="Ching's Instant Noodles"/>
    <s v="2023-10-20T10:10:28+05:30"/>
    <s v="-1"/>
    <s v="17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0:10:34+05:30"/>
    <s v="2023-10-20T10:10:34+05:30"/>
    <s v="-1"/>
    <s v="546"/>
    <s v="-1"/>
    <s v="2023-10-20T10:10:34+05:30"/>
    <s v="2023-10-20T10:10:34+05:30"/>
    <s v="2023-10-20T10:10:34+05:30"/>
    <s v="-1"/>
    <s v="1697776834"/>
    <s v="2023-10-20T10:10:34+05:30"/>
    <s v="WILLING TO PARTICIPATE"/>
    <s v="-1"/>
    <s v=""/>
    <s v="-1"/>
    <s v="SAFFOLA MASALA OATS - CLASSIC MASALA CURRENT (AF3)"/>
    <s v="B1/702/7th/p.m.j.p.colony"/>
    <s v="gavanpada near hoiy anjal school "/>
    <s v="Mulund East "/>
    <s v="400081"/>
    <s v="B1/702/7th/p.m.j.p.colony"/>
    <s v="gavanpada near hoiy anjal school"/>
    <s v="Mulund East"/>
    <s v="400081"/>
    <s v="9867265667"/>
    <s v="-1"/>
    <s v="9867265667"/>
    <s v="-1"/>
    <s v="SSC/ HSC"/>
    <s v="-1"/>
    <s v="HOUSEWIFE"/>
    <s v=""/>
    <s v="5"/>
    <s v="0"/>
    <s v="1"/>
    <s v="1"/>
    <s v="0"/>
    <s v="0"/>
    <s v="1"/>
    <s v="1"/>
    <s v="0"/>
    <s v="1"/>
    <s v="-1"/>
    <s v="-1"/>
    <s v="YES"/>
    <s v="2023-10-20T10:17:16+05:30"/>
    <s v="-1"/>
    <s v="1697777236"/>
    <s v="-1"/>
    <s v="-1"/>
    <s v="-1"/>
    <s v="Screener Section 1"/>
    <s v="Screener Section 2"/>
    <s v="0"/>
    <s v="0"/>
    <s v="Main Section 3"/>
    <s v="0"/>
    <s v="Main Section 5"/>
    <s v="2023-10-20T10:17:16+05:30"/>
    <s v="2023-10-20T10:17:16+05:30"/>
    <s v="-1"/>
    <s v="402"/>
    <s v="-1"/>
    <s v="72.96500735"/>
    <s v="19.17506939"/>
    <s v="72d 57' 54.026&quot; , 19d 10' 30.25&quot;_x000a_null"/>
    <s v="-1"/>
    <s v="-1"/>
    <s v="948"/>
    <s v="-1"/>
    <s v="2023-10-25"/>
    <s v="-1"/>
    <s v="-1"/>
    <s v="SAFFOLA MASALA OATS - CLASSIC MASALA CURRENT (AF3)"/>
    <s v="2023-11-01"/>
    <s v="16:27:1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7"/>
    <n v="-1"/>
    <d v="2023-10-20T10:27:56"/>
    <s v="2234891030"/>
    <s v="Android_Subject"/>
    <m/>
    <s v="5.06:00:18"/>
    <d v="2023-10-20T15:32:06"/>
    <m/>
    <d v="2023-10-25T18:11:27"/>
    <m/>
    <m/>
    <b v="1"/>
    <n v="306"/>
    <b v="0"/>
    <m/>
    <m/>
    <m/>
    <s v="Requires Approval"/>
    <n v="5.5"/>
    <m/>
    <m/>
    <m/>
    <d v="2023-10-20T10:27:56"/>
    <d v="2023-10-20T10:42:42"/>
    <s v="Sarvesh Mishra"/>
    <n v="-1"/>
    <s v="-1"/>
    <s v="-1"/>
    <s v="LIVE"/>
    <s v="For Placement"/>
    <s v=""/>
    <s v="211111111"/>
    <s v="vaishali pawar "/>
    <s v="-1"/>
    <s v="-1"/>
    <s v="1020"/>
    <s v="1027"/>
    <s v=""/>
    <s v="211111111-1020-102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0:28:18+05:30"/>
    <s v="-1"/>
    <s v="2023-10-20T10:28:18+05:30"/>
    <s v="SPEAK TO WOMEN WHO ARE 25 - 45 YEARS OF AGE"/>
    <s v="-1"/>
    <s v="-1"/>
    <s v="-1"/>
    <s v="-1"/>
    <s v="-1"/>
    <s v="-1"/>
    <s v="-1"/>
    <s v="2023-10-20"/>
    <s v="10:28:20"/>
    <s v="-1"/>
    <s v="8"/>
    <s v="2023-10-20T10:28:23+05:30"/>
    <s v="-1"/>
    <s v="0"/>
    <s v="-1"/>
    <s v="madhavi bobhat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UNSKILLED WORKER"/>
    <s v="D"/>
    <s v="-1"/>
    <s v="D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0:32:36+05:30"/>
    <s v="-1"/>
    <s v="258"/>
    <s v="2023-10-20T10:32:36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0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35:44+05:30"/>
    <s v="-1"/>
    <s v="18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0:36:15+05:30"/>
    <s v="2023-10-20T10:36:15+05:30"/>
    <s v="-1"/>
    <s v="477"/>
    <s v="-1"/>
    <s v="2023-10-20T10:36:15+05:30"/>
    <s v="2023-10-20T10:36:15+05:30"/>
    <s v="2023-10-20T10:36:15+05:30"/>
    <s v="-1"/>
    <s v="1697778375"/>
    <s v="2023-10-20T10:36:15+05:30"/>
    <s v="WILLING TO PARTICIPATE"/>
    <s v="-1"/>
    <s v=""/>
    <s v="-1"/>
    <s v="SAFFOLA MASALA OATS - VEGGIE TWIST CURRENT (BJ6)"/>
    <s v="B1/404/4th/p.m.g.p.colony"/>
    <s v="gavanpada "/>
    <s v="Mulund East "/>
    <s v="400081"/>
    <s v="B1/404/4th/p.m.g.p.colony"/>
    <s v="gavanpada"/>
    <s v="Mulund East"/>
    <s v="400081"/>
    <s v="9769195944"/>
    <s v="-1"/>
    <s v="9769195944"/>
    <s v="-1"/>
    <s v="SSC/ HSC"/>
    <s v="-1"/>
    <s v="HOUSEWIFE"/>
    <s v=""/>
    <s v="3"/>
    <s v="0"/>
    <s v="0"/>
    <s v="0"/>
    <s v="0"/>
    <s v="1"/>
    <s v="1"/>
    <s v="1"/>
    <s v="0"/>
    <s v="0"/>
    <s v="-1"/>
    <s v="-1"/>
    <s v="YES"/>
    <s v="2023-10-20T10:42:41+05:30"/>
    <s v="-1"/>
    <s v="1697778761"/>
    <s v="-1"/>
    <s v="-1"/>
    <s v="-1"/>
    <s v="Screener Section 1"/>
    <s v="Screener Section 2"/>
    <s v="0"/>
    <s v="0"/>
    <s v="Main Section 3"/>
    <s v="0"/>
    <s v="Main Section 5"/>
    <s v="2023-10-20T10:42:41+05:30"/>
    <s v="2023-10-20T10:42:41+05:30"/>
    <s v="-1"/>
    <s v="386"/>
    <s v="-1"/>
    <s v="NaN"/>
    <s v="NaN"/>
    <s v="-1"/>
    <s v="-1"/>
    <s v="-1"/>
    <s v="863"/>
    <s v="-1"/>
    <s v="2023-10-25"/>
    <s v="-1"/>
    <s v="-1"/>
    <s v="SAFFOLA MASALA OATS - VEGGIE TWIST CURRENT (BJ6)"/>
    <s v="2023-11-01"/>
    <s v="16:28:13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8"/>
    <n v="-1"/>
    <d v="2023-10-20T13:10:02"/>
    <s v="2234891023"/>
    <s v="Android_Subject"/>
    <m/>
    <d v="1899-12-30T00:16:39"/>
    <d v="2023-10-20T15:32:06"/>
    <m/>
    <d v="9999-12-31T23:59:59"/>
    <m/>
    <m/>
    <b v="1"/>
    <n v="306"/>
    <b v="0"/>
    <m/>
    <m/>
    <m/>
    <s v="Returned To Surveyor"/>
    <n v="5.5"/>
    <m/>
    <m/>
    <m/>
    <d v="2023-10-20T13:10:02"/>
    <d v="2023-10-20T13:26:41"/>
    <s v="N/A"/>
    <n v="-1"/>
    <s v="-1"/>
    <s v="-1"/>
    <s v="LIVE"/>
    <s v="-1"/>
    <s v=""/>
    <s v="211111111"/>
    <s v="vaishali pawar "/>
    <s v="-1"/>
    <s v="-1"/>
    <s v="1020"/>
    <s v="1310"/>
    <s v=""/>
    <s v="211111111-1020-1310"/>
    <s v="1"/>
    <s v="1"/>
    <s v="0"/>
    <s v="-1"/>
    <s v="-1"/>
    <s v="72.9656026"/>
    <s v="19.17526921"/>
    <s v="72d 57' 56.169&quot; , 19d 10' 30.969&quot;_x000a_null"/>
    <s v="96"/>
    <s v="-1"/>
    <s v="-1"/>
    <s v="0"/>
    <s v="100%"/>
    <s v="-1"/>
    <s v="CNST1"/>
    <s v="CS9C"/>
    <s v="-1"/>
    <s v="-1"/>
    <s v="-1"/>
    <s v="-1"/>
    <s v="-1"/>
    <s v="2023-10-20T13:10:19+05:30"/>
    <s v="-1"/>
    <s v="2023-10-20T13:10:19+05:30"/>
    <s v="SPEAK TO WOMEN WHO ARE 25 - 45 YEARS OF AGE"/>
    <s v="-1"/>
    <s v="-1"/>
    <s v="-1"/>
    <s v="-1"/>
    <s v="-1"/>
    <s v="-1"/>
    <s v="-1"/>
    <s v="2023-10-20"/>
    <s v="13:10:21"/>
    <s v="-1"/>
    <s v="8"/>
    <s v="2023-10-20T13:10:21+05:30"/>
    <s v="-1"/>
    <s v="0"/>
    <s v="-1"/>
    <s v="Aruna Gaikwad"/>
    <x v="3"/>
    <x v="2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3:16:06+05:30"/>
    <s v="-1"/>
    <s v="347"/>
    <s v="2023-10-20T13:16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Joymee Noodles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0T13:20:06+05:30"/>
    <s v="-1"/>
    <s v="24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3:20:18+05:30"/>
    <s v="2023-10-20T13:20:18+05:30"/>
    <s v="-1"/>
    <s v="599"/>
    <s v="-1"/>
    <s v="2023-10-20T13:20:18+05:30"/>
    <s v="2023-10-20T13:20:18+05:30"/>
    <s v="2023-10-20T13:20:18+05:30"/>
    <s v="-1"/>
    <s v="1697788218"/>
    <s v="2023-10-20T13:20:18+05:30"/>
    <s v="WILLING TO PARTICIPATE"/>
    <s v="-1"/>
    <s v=""/>
    <s v="-1"/>
    <s v="SAFFOLA MASALA OATS - CLASSIC MASALA CURRENT (AF3)"/>
    <s v="A1/5/g/p.m.g.p.colony"/>
    <s v="gavanpada "/>
    <s v="mulund east "/>
    <s v="400081"/>
    <s v="A1/5/g/p.m.g.p.colony"/>
    <s v="gavanpada"/>
    <s v="mulund east"/>
    <s v="400081"/>
    <s v="9702141478"/>
    <s v="-1"/>
    <s v="9702141478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3:26:40+05:30"/>
    <s v="-1"/>
    <s v="1697788600"/>
    <s v="-1"/>
    <s v="-1"/>
    <s v="-1"/>
    <s v="Screener Section 1"/>
    <s v="Screener Section 2"/>
    <s v="0"/>
    <s v="0"/>
    <s v="Main Section 3"/>
    <s v="0"/>
    <s v="Main Section 5"/>
    <s v="2023-10-20T13:26:40+05:30"/>
    <s v="2023-10-20T13:26:40+05:30"/>
    <s v="-1"/>
    <s v="383"/>
    <s v="-1"/>
    <s v="NaN"/>
    <s v="NaN"/>
    <s v="-1"/>
    <s v="-1"/>
    <s v="-1"/>
    <s v="98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9"/>
    <n v="-1"/>
    <d v="2023-10-20T14:27:47"/>
    <s v="2234891030"/>
    <s v="Android_Subject"/>
    <m/>
    <s v="5.02:01:22"/>
    <d v="2023-10-20T15:32:06"/>
    <m/>
    <d v="2023-10-25T18:11:27"/>
    <m/>
    <m/>
    <b v="1"/>
    <n v="306"/>
    <b v="0"/>
    <m/>
    <s v="19.17488271"/>
    <s v="72.96578821"/>
    <s v="Requires Approval"/>
    <n v="5.5"/>
    <m/>
    <m/>
    <m/>
    <d v="2023-10-20T14:27:47"/>
    <d v="2023-10-20T14:43:08"/>
    <s v="Sarvesh Mishra"/>
    <n v="-1"/>
    <s v="-1"/>
    <s v="-1"/>
    <s v="LIVE"/>
    <s v="For Placement"/>
    <s v=""/>
    <s v="211111111"/>
    <s v="vaishali pawar "/>
    <s v="-1"/>
    <s v="-1"/>
    <s v="1020"/>
    <s v="1427"/>
    <s v=""/>
    <s v="211111111-1020-1427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4:28:01+05:30"/>
    <s v="-1"/>
    <s v="2023-10-20T14:28:01+05:30"/>
    <s v="SPEAK TO WOMEN WHO ARE 25 - 45 YEARS OF AGE"/>
    <s v="-1"/>
    <s v="-1"/>
    <s v="-1"/>
    <s v="-1"/>
    <s v="-1"/>
    <s v="-1"/>
    <s v="-1"/>
    <s v="2023-10-20"/>
    <s v="14:28:03"/>
    <s v="-1"/>
    <s v="8"/>
    <s v="2023-10-20T14:28:03+05:30"/>
    <s v="-1"/>
    <s v="0"/>
    <s v="-1"/>
    <s v="Rupali wadkar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20T14:30:51+05:30"/>
    <s v="-1"/>
    <s v="170"/>
    <s v="2023-10-20T14:30:51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20T14:33:57+05:30"/>
    <s v="-1"/>
    <s v="18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4:34:02+05:30"/>
    <s v="2023-10-20T14:34:02+05:30"/>
    <s v="-1"/>
    <s v="360"/>
    <s v="-1"/>
    <s v="2023-10-20T14:34:02+05:30"/>
    <s v="2023-10-20T14:34:02+05:30"/>
    <s v="2023-10-20T14:34:02+05:30"/>
    <s v="-1"/>
    <s v="1697792642"/>
    <s v="2023-10-20T14:34:02+05:30"/>
    <s v="WILLING TO PARTICIPATE"/>
    <s v="-1"/>
    <s v=""/>
    <s v="-1"/>
    <s v="SAFFOLA MASALA OATS - VEGGIE TWIST CURRENT (BJ6)"/>
    <s v="c/3/5/g/p.m.g.p.colony"/>
    <s v="gavanpada "/>
    <s v="mulund East "/>
    <s v="400081"/>
    <s v="c/3/5/g/p.m.g.p.colony"/>
    <s v="gavanpada"/>
    <s v="mulund East"/>
    <s v="400081"/>
    <s v="8459855013"/>
    <s v="-1"/>
    <s v="8459855013"/>
    <s v="-1"/>
    <s v="GRADUATE/ POST GRADUATE: GENERAL"/>
    <s v="-1"/>
    <s v="HOUSEWIFE"/>
    <s v=""/>
    <s v="4"/>
    <s v="0"/>
    <s v="0"/>
    <s v="0"/>
    <s v="1"/>
    <s v="1"/>
    <s v="0"/>
    <s v="1"/>
    <s v="1"/>
    <s v="0"/>
    <s v="-1"/>
    <s v="-1"/>
    <s v="YES"/>
    <s v="2023-10-20T14:43:07+05:30"/>
    <s v="-1"/>
    <s v="1697793187"/>
    <s v="-1"/>
    <s v="-1"/>
    <s v="-1"/>
    <s v="Screener Section 1"/>
    <s v="Screener Section 2"/>
    <s v="0"/>
    <s v="0"/>
    <s v="Main Section 3"/>
    <s v="0"/>
    <s v="Main Section 5"/>
    <s v="2023-10-20T14:43:07+05:30"/>
    <s v="2023-10-20T14:43:07+05:30"/>
    <s v="-1"/>
    <s v="545"/>
    <s v="-1"/>
    <s v="72.96578821"/>
    <s v="19.17488271"/>
    <s v="72d 57' 56.838&quot; , 19d 10' 29.578&quot;_x000a_null"/>
    <s v="-1"/>
    <s v="-1"/>
    <s v="905"/>
    <s v="-1"/>
    <s v="2023-10-25"/>
    <s v="-1"/>
    <s v="-1"/>
    <s v="SAFFOLA MASALA OATS - VEGGIE TWIST CURRENT (BJ6)"/>
    <s v="2023-11-01"/>
    <s v="16:29:0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90"/>
    <n v="-1"/>
    <d v="2023-10-20T12:06:46"/>
    <s v="2234891030"/>
    <s v="Android_Subject"/>
    <m/>
    <d v="1899-12-30T00:22:06"/>
    <d v="2023-10-20T15:32:06"/>
    <m/>
    <d v="2023-10-25T18:11:27"/>
    <m/>
    <m/>
    <b v="1"/>
    <n v="306"/>
    <b v="0"/>
    <m/>
    <s v="19.17510385"/>
    <s v="72.96544931"/>
    <s v="Returned To Surveyor"/>
    <n v="5.5"/>
    <m/>
    <m/>
    <m/>
    <d v="2023-10-20T12:06:46"/>
    <d v="2023-10-20T12:28:52"/>
    <s v="Sarvesh Mishra"/>
    <n v="-1"/>
    <s v="-1"/>
    <s v="-1"/>
    <s v="LIVE"/>
    <s v="-1"/>
    <s v=""/>
    <s v="211111111"/>
    <s v="vaishali pawar "/>
    <s v="-1"/>
    <s v="-1"/>
    <s v="1020"/>
    <s v="1206"/>
    <s v=""/>
    <s v="211111111-1020-120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2:06:59+05:30"/>
    <s v="-1"/>
    <s v="2023-10-20T12:06:59+05:30"/>
    <s v="SPEAK TO WOMEN WHO ARE 25 - 45 YEARS OF AGE"/>
    <s v="-1"/>
    <s v="-1"/>
    <s v="-1"/>
    <s v="-1"/>
    <s v="-1"/>
    <s v="-1"/>
    <s v="-1"/>
    <s v="2023-10-20"/>
    <s v="12:07:01"/>
    <s v="-1"/>
    <s v="8"/>
    <s v="2023-10-20T12:07:01+05:30"/>
    <s v="-1"/>
    <s v="0"/>
    <s v="-1"/>
    <s v="sraddha gawade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2:09:43+05:30"/>
    <s v="-1"/>
    <s v="164"/>
    <s v="2023-10-20T12:09:43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24 Mantra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0"/>
    <s v="Wai Wai Noodles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Ching's Instant Noodles"/>
    <s v="2023-10-20T12:13:25+05:30"/>
    <s v="-1"/>
    <s v="22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2:13:41+05:30"/>
    <s v="2023-10-20T12:13:41+05:30"/>
    <s v="-1"/>
    <s v="402"/>
    <s v="-1"/>
    <s v="2023-10-20T12:13:41+05:30"/>
    <s v="2023-10-20T12:13:41+05:30"/>
    <s v="2023-10-20T12:13:41+05:30"/>
    <s v="-1"/>
    <s v="1697784221"/>
    <s v="2023-10-20T12:13:41+05:30"/>
    <s v="WILLING TO PARTICIPATE"/>
    <s v="-1"/>
    <s v=""/>
    <s v="-1"/>
    <s v="SAFFOLA MASALA OATS - CLASSIC MASALA TEST (NP9)"/>
    <s v="B1/604/6th/p.m.g.p.colony"/>
    <s v="gavanpada near  holy angel school "/>
    <s v="mulund east "/>
    <s v="400081"/>
    <s v="B1/604/6th/p.m.g.p.colony"/>
    <s v="gavanpada near  holy angel school"/>
    <s v="mulund east"/>
    <s v="400081"/>
    <s v="9821911743"/>
    <s v="-1"/>
    <s v="9821911743"/>
    <s v="-1"/>
    <s v="GRADUATE/ POST GRADUATE: GENERAL"/>
    <s v="-1"/>
    <s v="HOUSEWIFE"/>
    <s v=""/>
    <s v="5"/>
    <s v="0"/>
    <s v="1"/>
    <s v="0"/>
    <s v="0"/>
    <s v="0"/>
    <s v="1"/>
    <s v="1"/>
    <s v="1"/>
    <s v="1"/>
    <s v="-1"/>
    <s v="-1"/>
    <s v="YES"/>
    <s v="2023-10-20T12:28:51+05:30"/>
    <s v="-1"/>
    <s v="1697785131"/>
    <s v="-1"/>
    <s v="-1"/>
    <s v="-1"/>
    <s v="Screener Section 1"/>
    <s v="Screener Section 2"/>
    <s v="0"/>
    <s v="0"/>
    <s v="Main Section 3"/>
    <s v="0"/>
    <s v="Main Section 5"/>
    <s v="2023-10-20T12:28:51+05:30"/>
    <s v="2023-10-20T12:28:51+05:30"/>
    <s v="-1"/>
    <s v="905"/>
    <s v="-1"/>
    <s v="72.96544931"/>
    <s v="19.17510385"/>
    <s v="72d 57' 55.618&quot; , 19d 10' 30.374&quot;_x000a_null"/>
    <s v="-1"/>
    <s v="-1"/>
    <s v="130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699"/>
    <n v="-1"/>
    <d v="2023-10-20T15:18:07"/>
    <s v="2234891034"/>
    <s v="Android_Subject"/>
    <m/>
    <s v="3.06:02:43"/>
    <d v="2023-10-20T15:39:50"/>
    <m/>
    <d v="2023-10-20T19:18:06"/>
    <m/>
    <m/>
    <b v="1"/>
    <n v="306"/>
    <b v="0"/>
    <m/>
    <s v="26.890926667"/>
    <s v="80.956695"/>
    <s v="Approved"/>
    <n v="5.5"/>
    <m/>
    <m/>
    <m/>
    <d v="2023-10-20T15:18:07"/>
    <d v="2023-10-20T15:39:50"/>
    <s v="Anshu Srivastava"/>
    <n v="-1"/>
    <s v="-1"/>
    <s v="-1"/>
    <s v="LIVE"/>
    <s v="For QC"/>
    <s v=""/>
    <s v="311111118"/>
    <s v="lalita bajpai"/>
    <s v="-1"/>
    <s v="-1"/>
    <s v="1020"/>
    <s v="1518"/>
    <s v=""/>
    <s v="311111118-1020-1518"/>
    <s v="1"/>
    <s v="1"/>
    <s v="0"/>
    <s v="-1"/>
    <s v="-1"/>
    <s v="80.956745"/>
    <s v="26.890841666666667"/>
    <s v="80d 57' 24.282&quot; , 26d 53' 27.03&quot;_x000a_null"/>
    <s v="96"/>
    <s v="-1"/>
    <s v="-1"/>
    <s v="0"/>
    <s v="100%"/>
    <s v="-1"/>
    <s v="CNST3"/>
    <s v="CS10"/>
    <s v="-1"/>
    <s v="-1"/>
    <s v="-1"/>
    <s v="-1"/>
    <s v="-1"/>
    <s v="2023-10-20T15:18:39+05:30"/>
    <s v="-1"/>
    <s v="2023-10-20T15:18:39+05:30"/>
    <s v="SPEAK TO WOMEN WHO ARE 25 - 45 YEARS OF AGE"/>
    <s v="-1"/>
    <s v="-1"/>
    <s v="-1"/>
    <s v="-1"/>
    <s v="-1"/>
    <s v="-1"/>
    <s v="-1"/>
    <s v="2023-10-20"/>
    <s v="15:18:43"/>
    <s v="-1"/>
    <s v="8"/>
    <s v="2023-10-20T15:18:45+05:30"/>
    <s v="-1"/>
    <s v="0"/>
    <s v="-1"/>
    <s v="Deepa Kumari"/>
    <x v="2"/>
    <x v="2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5:23:49+05:30"/>
    <s v="-1"/>
    <s v="310"/>
    <s v="2023-10-20T15:23:49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Tata Soulful Flavored Oats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5:33:25+05:30"/>
    <s v="-1"/>
    <s v="57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5:33:50+05:30"/>
    <s v="2023-10-20T15:33:50+05:30"/>
    <s v="-1"/>
    <s v="894"/>
    <s v="-1"/>
    <s v="2023-10-20T15:33:50+05:30"/>
    <s v="2023-10-20T15:33:50+05:30"/>
    <s v="2023-10-20T15:33:50+05:30"/>
    <s v="-1"/>
    <s v="1697796230"/>
    <s v="2023-10-20T15:33:50+05:30"/>
    <s v="WILLING TO PARTICIPATE"/>
    <s v="-1"/>
    <s v=""/>
    <s v="-1"/>
    <s v="SAFFOLA MASALA OATS - CLASSIC MASALA CURRENT (AF3)"/>
    <s v="0"/>
    <s v="sheikhupura Vikas Nagar"/>
    <s v="Vikas Nagar"/>
    <s v="226022"/>
    <s v="0"/>
    <s v="sheikhupura Vikas Nagar"/>
    <s v="Vikas Nagar"/>
    <s v="226022"/>
    <s v="8726470179"/>
    <s v="0000000"/>
    <s v="8726470179"/>
    <s v="0000000"/>
    <s v="SCHOOL-5 TO 9 YEARS"/>
    <s v="-1"/>
    <s v="EMPLOYED"/>
    <s v="Working full time"/>
    <s v="4"/>
    <s v="1"/>
    <s v="1"/>
    <s v="0"/>
    <s v="0"/>
    <s v="0"/>
    <s v="1"/>
    <s v="1"/>
    <s v="0"/>
    <s v="0"/>
    <s v="1"/>
    <s v="0"/>
    <s v="YES"/>
    <s v="2023-10-20T15:39:47+05:30"/>
    <s v="-1"/>
    <s v="1697796587"/>
    <s v="-1"/>
    <s v="-1"/>
    <s v="-1"/>
    <s v="Screener Section 1"/>
    <s v="Screener Section 2"/>
    <s v="0"/>
    <s v="0"/>
    <s v="Main Section 3"/>
    <s v="0"/>
    <s v="Main Section 5"/>
    <s v="2023-10-20T15:39:47+05:30"/>
    <s v="2023-10-20T15:39:47+05:30"/>
    <s v="-1"/>
    <s v="323"/>
    <s v="-1"/>
    <s v="80.95669500000001"/>
    <s v="26.89092666666666"/>
    <s v="80d 57' 24.102&quot; , 26d 53' 27.336&quot;_x000a_null"/>
    <s v="-1"/>
    <s v="-1"/>
    <s v="1217"/>
    <s v="-1"/>
    <s v="2023-10-21"/>
    <s v="-1"/>
    <s v="-1"/>
    <s v="SAFFOLA MASALA OATS - CLASSIC MASALA CURRENT (AF3)"/>
    <s v="2023-10-28"/>
    <s v="15:18:5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PROFESSION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0031"/>
    <n v="-1"/>
    <d v="2023-10-20T15:32:19"/>
    <s v="2234891007"/>
    <s v="Android_Subject"/>
    <m/>
    <d v="1899-12-30T00:18:45"/>
    <d v="2023-10-20T15:51:06"/>
    <m/>
    <d v="2023-10-23T19:10:46"/>
    <m/>
    <m/>
    <b v="1"/>
    <n v="306"/>
    <b v="0"/>
    <m/>
    <s v="28.647095"/>
    <s v="77.277941667"/>
    <s v="Approved"/>
    <n v="5.5"/>
    <m/>
    <m/>
    <m/>
    <d v="2023-10-20T15:32:19"/>
    <d v="2023-10-20T15:51:04"/>
    <s v="Inder Jha"/>
    <n v="-1"/>
    <s v="-1"/>
    <s v="-1"/>
    <s v="LIVE"/>
    <s v="-1"/>
    <s v=""/>
    <s v="111111119"/>
    <s v="Rakesh Kumar Gupta "/>
    <s v="-1"/>
    <s v="-1"/>
    <s v="1020"/>
    <s v="1532"/>
    <s v=""/>
    <s v="111111119-1020-1532"/>
    <s v="1"/>
    <s v="1"/>
    <s v="0"/>
    <s v="-1"/>
    <s v="-1"/>
    <s v="77.27826833333333"/>
    <s v="28.647215"/>
    <s v="77d 16' 41.766&quot; , 28d 38' 49.974&quot;_x000a_null"/>
    <s v="96"/>
    <s v="-1"/>
    <s v="-1"/>
    <s v="0"/>
    <s v="100%"/>
    <s v="-1"/>
    <s v="CNST1"/>
    <s v="CS9C"/>
    <s v="-1"/>
    <s v="-1"/>
    <s v="-1"/>
    <s v="-1"/>
    <s v="-1"/>
    <s v="2023-10-20T15:32:38+05:30"/>
    <s v="-1"/>
    <s v="2023-10-20T15:32:38+05:30"/>
    <s v="SPEAK TO WOMEN WHO ARE 25 - 45 YEARS OF AGE"/>
    <s v="-1"/>
    <s v="-1"/>
    <s v="-1"/>
    <s v="-1"/>
    <s v="-1"/>
    <s v="-1"/>
    <s v="-1"/>
    <s v="2023-10-20"/>
    <s v="15:33:10"/>
    <s v="-1"/>
    <s v="8"/>
    <s v="2023-10-20T15:33:11+05:30"/>
    <s v="-1"/>
    <s v="0"/>
    <s v="-1"/>
    <s v="shalu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5:40:46+05:30"/>
    <s v="-1"/>
    <s v="488"/>
    <s v="2023-10-20T15:40:4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0T15:44:10+05:30"/>
    <s v="-1"/>
    <s v="20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5:44:40+05:30"/>
    <s v="2023-10-20T15:44:40+05:30"/>
    <s v="-1"/>
    <s v="679"/>
    <s v="-1"/>
    <s v="2023-10-20T15:44:40+05:30"/>
    <s v="2023-10-20T15:44:40+05:30"/>
    <s v="2023-10-20T15:44:40+05:30"/>
    <s v="-1"/>
    <s v="1697796880"/>
    <s v="2023-10-20T15:44:40+05:30"/>
    <s v="WILLING TO PARTICIPATE"/>
    <s v="-1"/>
    <s v=""/>
    <s v="-1"/>
    <s v="SAFFOLA MASALA OATS - CLASSIC MASALA TEST (NP9)"/>
    <s v="16/108 gr floor geeta colony "/>
    <s v="Geeta colony "/>
    <s v="delhi"/>
    <s v="110031"/>
    <s v="16/108 gr floor geeta colony"/>
    <s v="Geeta colony"/>
    <s v="delhi"/>
    <s v="110031"/>
    <s v="9811330124"/>
    <s v="-1"/>
    <s v="9811330124"/>
    <s v="-1"/>
    <s v="GRADUATE/ POST GRADUATE: GENERAL"/>
    <s v="-1"/>
    <s v="STUDENT"/>
    <s v=""/>
    <s v="4"/>
    <s v="1"/>
    <s v="0"/>
    <s v="0"/>
    <s v="1"/>
    <s v="1"/>
    <s v="0"/>
    <s v="1"/>
    <s v="0"/>
    <s v="0"/>
    <s v="1"/>
    <s v="0"/>
    <s v="YES"/>
    <s v="2023-10-20T15:51:03+05:30"/>
    <s v="-1"/>
    <s v="1697797263"/>
    <s v="-1"/>
    <s v="-1"/>
    <s v="-1"/>
    <s v="Screener Section 1"/>
    <s v="Screener Section 2"/>
    <s v="0"/>
    <s v="0"/>
    <s v="Main Section 3"/>
    <s v="0"/>
    <s v="Main Section 5"/>
    <s v="2023-10-20T15:51:03+05:30"/>
    <s v="2023-10-20T15:51:03+05:30"/>
    <s v="-1"/>
    <s v="365"/>
    <s v="-1"/>
    <s v="77.27794166666666"/>
    <s v="28.647094999999997"/>
    <s v="77d 16' 40.59&quot; , 28d 38' 49.542&quot;_x000a_null"/>
    <s v="-1"/>
    <s v="-1"/>
    <s v="104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0720"/>
    <n v="-1"/>
    <d v="2023-10-20T15:48:34"/>
    <s v="2234891034"/>
    <s v="Android_Subject"/>
    <m/>
    <s v="3.05:33:22"/>
    <d v="2023-10-20T16:15:47"/>
    <m/>
    <d v="2023-10-20T19:15:38"/>
    <m/>
    <m/>
    <b v="1"/>
    <n v="306"/>
    <b v="0"/>
    <m/>
    <s v="26.89075"/>
    <s v="80.95654"/>
    <s v="Approved"/>
    <n v="5.5"/>
    <m/>
    <m/>
    <m/>
    <d v="2023-10-20T15:48:34"/>
    <d v="2023-10-20T16:15:47"/>
    <s v="Anshu Srivastava"/>
    <n v="-1"/>
    <s v="-1"/>
    <s v="-1"/>
    <s v="LIVE"/>
    <s v="For QC"/>
    <s v=""/>
    <s v="311111118"/>
    <s v="lalita bajpai"/>
    <s v="-1"/>
    <s v="-1"/>
    <s v="1020"/>
    <s v="1548"/>
    <s v=""/>
    <s v="311111118-1020-1548"/>
    <s v="1"/>
    <s v="1"/>
    <s v="0"/>
    <s v="-1"/>
    <s v="-1"/>
    <s v="80.95652166666667"/>
    <s v="26.890705000000004"/>
    <s v="80d 57' 23.478&quot; , 26d 53' 26.538&quot;_x000a_null"/>
    <s v="96"/>
    <s v="-1"/>
    <s v="-1"/>
    <s v="0"/>
    <s v="100%"/>
    <s v="-1"/>
    <s v="CNST3"/>
    <s v="CS10"/>
    <s v="-1"/>
    <s v="-1"/>
    <s v="-1"/>
    <s v="-1"/>
    <s v="-1"/>
    <s v="2023-10-20T15:49:14+05:30"/>
    <s v="-1"/>
    <s v="2023-10-20T15:49:14+05:30"/>
    <s v="SPEAK TO WOMEN WHO ARE 25 - 45 YEARS OF AGE"/>
    <s v="-1"/>
    <s v="-1"/>
    <s v="-1"/>
    <s v="-1"/>
    <s v="-1"/>
    <s v="-1"/>
    <s v="-1"/>
    <s v="2023-10-20"/>
    <s v="15:49:17"/>
    <s v="-1"/>
    <s v="8"/>
    <s v="2023-10-20T15:49:20+05:30"/>
    <s v="-1"/>
    <s v="0"/>
    <s v="-1"/>
    <s v="Aarti"/>
    <x v="2"/>
    <x v="2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PROFESSION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0T15:54:16+05:30"/>
    <s v="-1"/>
    <s v="302"/>
    <s v="2023-10-20T15:54:1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0"/>
    <s v="0"/>
    <s v="0"/>
    <s v="Patanjali Flavored Oats"/>
    <s v="0"/>
    <s v="Saffola Masala Oats"/>
    <s v="0"/>
    <s v="Tata Soulful Flavored Oats"/>
    <s v="Yogabar"/>
    <s v="0"/>
    <s v="0"/>
    <s v="0"/>
    <s v="0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Yogabar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Kellogg's Honey Loops"/>
    <s v="0"/>
    <s v="0"/>
    <s v="0"/>
    <s v="0"/>
    <s v="0"/>
    <s v="0"/>
    <s v="Patanjali Cornflakes"/>
    <s v="0"/>
    <s v="0"/>
    <s v="Yoga Bar"/>
    <s v="0"/>
    <s v="0"/>
    <s v="0"/>
    <s v="0"/>
    <s v="0"/>
    <s v="0"/>
    <s v="0"/>
    <s v="0"/>
    <s v="0"/>
    <s v="Kellogg's Chocos"/>
    <s v="Kellogg's Cornflakes"/>
    <s v="Kellogg's Honey Loops"/>
    <s v="0"/>
    <s v="0"/>
    <s v="0"/>
    <s v="0"/>
    <s v="0"/>
    <s v="0"/>
    <s v="Patanjali Cornflakes"/>
    <s v="0"/>
    <s v="0"/>
    <s v="0"/>
    <s v="0"/>
    <s v="0"/>
    <s v="0"/>
    <s v="0"/>
    <s v="Patanjali Cornflakes"/>
    <s v="Ching's Instant Noodles"/>
    <s v="0"/>
    <s v="Knorr Soupy Noodles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Maggi Vegetable Atta Noodles"/>
    <s v="2023-10-20T16:05:27+05:30"/>
    <s v="-1"/>
    <s v="67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6:05:47+05:30"/>
    <s v="2023-10-20T16:05:47+05:30"/>
    <s v="-1"/>
    <s v="991"/>
    <s v="-1"/>
    <s v="2023-10-20T16:05:47+05:30"/>
    <s v="2023-10-20T16:05:47+05:30"/>
    <s v="2023-10-20T16:05:47+05:30"/>
    <s v="-1"/>
    <s v="1697798147"/>
    <s v="2023-10-20T16:05:47+05:30"/>
    <s v="WILLING TO PARTICIPATE"/>
    <s v="-1"/>
    <s v=""/>
    <s v="-1"/>
    <s v="SAFFOLA MASALA OATS - VEGGIE TWIST CURRENT (BJ6)"/>
    <s v="28/6"/>
    <s v=" vishnupuri"/>
    <s v="Vikas Nagar"/>
    <s v="226022"/>
    <s v="28/6"/>
    <s v="vishnupuri"/>
    <s v="Vikas Nagar"/>
    <s v="226022"/>
    <s v="7388608210"/>
    <s v="0000000"/>
    <s v="7388608210"/>
    <s v="0000000"/>
    <s v="GRADUATE/ POST GRADUATE: GENERAL"/>
    <s v="-1"/>
    <s v="HOUSEWIFE"/>
    <s v=""/>
    <s v="8"/>
    <s v="0"/>
    <s v="0"/>
    <s v="0"/>
    <s v="2"/>
    <s v="2"/>
    <s v="1"/>
    <s v="2"/>
    <s v="1"/>
    <s v="0"/>
    <s v="-1"/>
    <s v="-1"/>
    <s v="YES"/>
    <s v="2023-10-20T16:15:44+05:30"/>
    <s v="-1"/>
    <s v="1697798744"/>
    <s v="-1"/>
    <s v="-1"/>
    <s v="-1"/>
    <s v="Screener Section 1"/>
    <s v="Screener Section 2"/>
    <s v="0"/>
    <s v="0"/>
    <s v="Main Section 3"/>
    <s v="0"/>
    <s v="Main Section 5"/>
    <s v="2023-10-20T16:15:44+05:30"/>
    <s v="2023-10-20T16:15:44+05:30"/>
    <s v="-1"/>
    <s v="595"/>
    <s v="-1"/>
    <s v="80.95653999999999"/>
    <s v="26.890750000000004"/>
    <s v="80d 57' 23.544&quot; , 26d 53' 26.7&quot;_x000a_null"/>
    <s v="-1"/>
    <s v="-1"/>
    <s v="1586"/>
    <s v="-1"/>
    <s v="2023-10-21"/>
    <s v="-1"/>
    <s v="-1"/>
    <s v="SAFFOLA MASALA OATS - VEGGIE TWIST CURRENT (BJ6)"/>
    <s v="2023-10-28"/>
    <s v="15:19:4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PROFESSION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659"/>
    <n v="-1"/>
    <d v="2023-10-20T16:27:59"/>
    <s v="2234891034"/>
    <s v="Android_Subject"/>
    <m/>
    <s v="3.04:54:54"/>
    <d v="2023-10-20T16:47:18"/>
    <m/>
    <d v="2023-10-20T19:13:24"/>
    <m/>
    <m/>
    <b v="1"/>
    <n v="306"/>
    <b v="0"/>
    <m/>
    <s v="26.891425"/>
    <s v="80.956555"/>
    <s v="Approved"/>
    <n v="5.5"/>
    <m/>
    <m/>
    <m/>
    <d v="2023-10-20T16:27:59"/>
    <d v="2023-10-20T16:47:17"/>
    <s v="Anshu Srivastava"/>
    <n v="-1"/>
    <s v="-1"/>
    <s v="-1"/>
    <s v="LIVE"/>
    <s v="For QC"/>
    <s v=""/>
    <s v="311111118"/>
    <s v="lalita bajpai"/>
    <s v="-1"/>
    <s v="-1"/>
    <s v="1020"/>
    <s v="1628"/>
    <s v=""/>
    <s v="311111118-1020-1628"/>
    <s v="1"/>
    <s v="1"/>
    <s v="0"/>
    <s v="-1"/>
    <s v="-1"/>
    <s v="80.95648"/>
    <s v="26.89137333333333"/>
    <s v="80d 57' 23.328&quot; , 26d 53' 28.944&quot;_x000a_null"/>
    <s v="96"/>
    <s v="-1"/>
    <s v="-1"/>
    <s v="0"/>
    <s v="100%"/>
    <s v="-1"/>
    <s v="CNST3"/>
    <s v="CS10"/>
    <s v="-1"/>
    <s v="-1"/>
    <s v="-1"/>
    <s v="-1"/>
    <s v="-1"/>
    <s v="2023-10-20T16:28:50+05:30"/>
    <s v="-1"/>
    <s v="2023-10-20T16:28:50+05:30"/>
    <s v="SPEAK TO WOMEN WHO ARE 25 - 45 YEARS OF AGE"/>
    <s v="-1"/>
    <s v="-1"/>
    <s v="-1"/>
    <s v="-1"/>
    <s v="-1"/>
    <s v="-1"/>
    <s v="-1"/>
    <s v="2023-10-20"/>
    <s v="16:30:26"/>
    <s v="-1"/>
    <s v="8"/>
    <s v="2023-10-20T16:30:28+05:30"/>
    <s v="-1"/>
    <s v="0"/>
    <s v="-1"/>
    <s v="Priya Rastogi"/>
    <x v="2"/>
    <x v="2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34:19+05:30"/>
    <s v="-1"/>
    <s v="329"/>
    <s v="2023-10-20T16:34:19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Futurelife Oats"/>
    <s v="0"/>
    <s v="Kellogg's Oats"/>
    <s v="0"/>
    <s v="MTR Flavored Oats"/>
    <s v="Patanjali Flavored Oats"/>
    <s v="0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0"/>
    <s v="0"/>
    <s v="0"/>
    <s v="0"/>
    <s v="Kellogg's Chocos"/>
    <s v="Kellogg's Cornflakes"/>
    <s v="Kellogg's Honey Loops"/>
    <s v="Kellogg's Kpak"/>
    <s v="Kellogg's Muesli"/>
    <s v="Kellogg's Special K"/>
    <s v="Kwality"/>
    <s v="0"/>
    <s v="Nesplus"/>
    <s v="Patanjali Cornflakes"/>
    <s v="Soulfull"/>
    <s v="Tasty Treat"/>
    <s v="0"/>
    <s v="0"/>
    <s v="0"/>
    <s v="0"/>
    <s v="0"/>
    <s v="0"/>
    <s v="0"/>
    <s v="0"/>
    <s v="0"/>
    <s v="0"/>
    <s v="Kellogg's Chocos"/>
    <s v="Kellogg's Cornflakes"/>
    <s v="0"/>
    <s v="Kellogg's Kpak"/>
    <s v="Kellogg's Muesli"/>
    <s v="0"/>
    <s v="Kwality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Top Ramen Cup Noodles"/>
    <s v="0"/>
    <s v="Store Brands Of Instant Noodles/Cup Noodles"/>
    <s v="0"/>
    <s v="0"/>
    <s v="0"/>
    <s v="0"/>
    <s v="0"/>
    <s v="0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Maggi Masala Noodles"/>
    <s v="2023-10-20T16:42:01+05:30"/>
    <s v="-1"/>
    <s v="46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6:42:19+05:30"/>
    <s v="2023-10-20T16:42:19+05:30"/>
    <s v="-1"/>
    <s v="762"/>
    <s v="-1"/>
    <s v="2023-10-20T16:42:19+05:30"/>
    <s v="2023-10-20T16:42:19+05:30"/>
    <s v="2023-10-20T16:42:19+05:30"/>
    <s v="-1"/>
    <s v="1697800339"/>
    <s v="2023-10-20T16:42:19+05:30"/>
    <s v="WILLING TO PARTICIPATE"/>
    <s v="-1"/>
    <s v=""/>
    <s v="-1"/>
    <s v="SAFFOLA MASALA OATS - CLASSIC MASALA TEST (NP9)"/>
    <s v="194"/>
    <s v="sheikhupura"/>
    <s v="Vikas Nagar"/>
    <s v="226022"/>
    <s v="194"/>
    <s v="sheikhupura"/>
    <s v="Vikas Nagar"/>
    <s v="226022"/>
    <s v="6392062076"/>
    <s v="0000000"/>
    <s v="6392062076"/>
    <s v="0000000"/>
    <s v="GRADUATE/ POST GRADUATE: GENERAL"/>
    <s v="-1"/>
    <s v="HOUSEWIFE"/>
    <s v=""/>
    <s v="5"/>
    <s v="1"/>
    <s v="1"/>
    <s v="0"/>
    <s v="0"/>
    <s v="0"/>
    <s v="1"/>
    <s v="1"/>
    <s v="1"/>
    <s v="0"/>
    <s v="1"/>
    <s v="0"/>
    <s v="YES"/>
    <s v="2023-10-20T16:47:15+05:30"/>
    <s v="-1"/>
    <s v="1697800635"/>
    <s v="-1"/>
    <s v="-1"/>
    <s v="-1"/>
    <s v="Screener Section 1"/>
    <s v="Screener Section 2"/>
    <s v="0"/>
    <s v="0"/>
    <s v="Main Section 3"/>
    <s v="0"/>
    <s v="Main Section 5"/>
    <s v="2023-10-20T16:47:15+05:30"/>
    <s v="2023-10-20T16:47:15+05:30"/>
    <s v="-1"/>
    <s v="296"/>
    <s v="-1"/>
    <s v="80.956555"/>
    <s v="26.891424999999995"/>
    <s v="80d 57' 23.598&quot; , 26d 53' 29.13&quot;_x000a_null"/>
    <s v="-1"/>
    <s v="-1"/>
    <s v="1058"/>
    <s v="-1"/>
    <s v="2023-10-21"/>
    <s v="-1"/>
    <s v="-1"/>
    <s v="SAFFOLA MASALA OATS - CLASSIC MASALA TEST (NP9)"/>
    <s v="2023-10-28"/>
    <s v="16:20:1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3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719"/>
    <n v="-1"/>
    <d v="2023-10-20T11:14:20"/>
    <s v="2234891014"/>
    <s v="Android_Subject"/>
    <m/>
    <d v="1899-12-30T00:13:59"/>
    <d v="2023-10-20T16:50:04"/>
    <m/>
    <d v="9999-12-31T23:59:59"/>
    <m/>
    <m/>
    <b v="1"/>
    <n v="306"/>
    <b v="0"/>
    <m/>
    <m/>
    <m/>
    <s v="Returned To Surveyor"/>
    <n v="5.5"/>
    <m/>
    <m/>
    <m/>
    <d v="2023-10-20T11:14:20"/>
    <d v="2023-10-20T11:28:19"/>
    <s v="N/A"/>
    <n v="-1"/>
    <s v="-1"/>
    <s v="-1"/>
    <s v="LIVE"/>
    <s v="-1"/>
    <s v=""/>
    <s v="111111117"/>
    <s v="Annu gupta"/>
    <s v="-1"/>
    <s v="-1"/>
    <s v="1020"/>
    <s v="1114"/>
    <s v=""/>
    <s v="111111117-1020-111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14:32+05:30"/>
    <s v="-1"/>
    <s v="2023-10-20T11:14:32+05:30"/>
    <s v="SPEAK TO WOMEN WHO ARE 25 - 45 YEARS OF AGE"/>
    <s v="-1"/>
    <s v="-1"/>
    <s v="-1"/>
    <s v="-1"/>
    <s v="-1"/>
    <s v="-1"/>
    <s v="-1"/>
    <s v="2023-10-20"/>
    <s v="11:14:33"/>
    <s v="-1"/>
    <s v="8"/>
    <s v="2023-10-20T11:14:35+05:30"/>
    <s v="-1"/>
    <s v="0"/>
    <s v="-1"/>
    <s v="Aarjoo"/>
    <x v="0"/>
    <x v="1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1:18:57+05:30"/>
    <s v="-1"/>
    <s v="265"/>
    <s v="2023-10-20T11:18:57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1:21:50+05:30"/>
    <s v="-1"/>
    <s v="17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1:22:04+05:30"/>
    <s v="2023-10-20T11:22:04+05:30"/>
    <s v="-1"/>
    <s v="451"/>
    <s v="-1"/>
    <s v="2023-10-20T11:22:04+05:30"/>
    <s v="2023-10-20T11:22:04+05:30"/>
    <s v="2023-10-20T11:22:04+05:30"/>
    <s v="-1"/>
    <s v="1697781124"/>
    <s v="2023-10-20T11:22:04+05:30"/>
    <s v="WILLING TO PARTICIPATE"/>
    <s v="-1"/>
    <s v=""/>
    <s v="-1"/>
    <s v="SAFFOLA MASALA OATS - VEGGIE TWIST TEST (LK2)"/>
    <s v="A-69 B"/>
    <s v="pachim vihar"/>
    <s v="pachim vihar"/>
    <s v="110063"/>
    <s v="A-69 B"/>
    <s v="pachim vihar"/>
    <s v="pachim vihar"/>
    <s v="110063"/>
    <s v="7291840920"/>
    <s v="-1"/>
    <s v="7291840920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1:28:18+05:30"/>
    <s v="-1"/>
    <s v="1697781498"/>
    <s v="-1"/>
    <s v="-1"/>
    <s v="-1"/>
    <s v="Screener Section 1"/>
    <s v="Screener Section 2"/>
    <s v="0"/>
    <s v="0"/>
    <s v="Main Section 3"/>
    <s v="0"/>
    <s v="Main Section 5"/>
    <s v="2023-10-20T11:28:18+05:30"/>
    <s v="2023-10-20T11:28:18+05:30"/>
    <s v="-1"/>
    <s v="375"/>
    <s v="-1"/>
    <s v="NaN"/>
    <s v="NaN"/>
    <s v="-1"/>
    <s v="-1"/>
    <s v="-1"/>
    <s v="82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720"/>
    <n v="-1"/>
    <d v="2023-10-20T11:44:02"/>
    <s v="2234891014"/>
    <s v="Android_Subject"/>
    <m/>
    <d v="1899-12-30T00:16:22"/>
    <d v="2023-10-20T16:50:04"/>
    <m/>
    <d v="9999-12-31T23:59:59"/>
    <m/>
    <m/>
    <b v="1"/>
    <n v="306"/>
    <b v="0"/>
    <m/>
    <m/>
    <m/>
    <s v="Returned To Surveyor"/>
    <n v="5.5"/>
    <m/>
    <m/>
    <m/>
    <d v="2023-10-20T11:44:02"/>
    <d v="2023-10-20T12:00:24"/>
    <s v="N/A"/>
    <n v="-1"/>
    <s v="-1"/>
    <s v="-1"/>
    <s v="LIVE"/>
    <s v="-1"/>
    <s v=""/>
    <s v="111111117"/>
    <s v="Annu gupta"/>
    <s v="-1"/>
    <s v="-1"/>
    <s v="1020"/>
    <s v="1144"/>
    <s v=""/>
    <s v="111111117-1020-114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44:13+05:30"/>
    <s v="-1"/>
    <s v="2023-10-20T11:44:13+05:30"/>
    <s v="SPEAK TO WOMEN WHO ARE 25 - 45 YEARS OF AGE"/>
    <s v="-1"/>
    <s v="-1"/>
    <s v="-1"/>
    <s v="-1"/>
    <s v="-1"/>
    <s v="-1"/>
    <s v="-1"/>
    <s v="2023-10-20"/>
    <s v="11:44:16"/>
    <s v="-1"/>
    <s v="8"/>
    <s v="2023-10-20T11:44:16+05:30"/>
    <s v="-1"/>
    <s v="0"/>
    <s v="-1"/>
    <s v="pooja"/>
    <x v="0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CHOOL-5 TO 9 YEARS"/>
    <s v="BUSINESSMEN/INDUSTRIALIST WITH NO. OF EMP. NONE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3"/>
    <s v="-1"/>
    <s v="NCCS A"/>
    <s v="It's usually me who chooses the food products that we use in this household"/>
    <s v="-1"/>
    <s v="2023-10-20T11:51:08+05:30"/>
    <s v="-1"/>
    <s v="415"/>
    <s v="2023-10-20T11:51:08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Kellogg's Muesli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0"/>
    <s v="0"/>
    <s v="Maggi Masala Noodles"/>
    <s v="0"/>
    <s v="0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1:54:28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1:55:04+05:30"/>
    <s v="2023-10-20T11:55:04+05:30"/>
    <s v="-1"/>
    <s v="652"/>
    <s v="-1"/>
    <s v="2023-10-20T11:55:04+05:30"/>
    <s v="2023-10-20T11:55:04+05:30"/>
    <s v="2023-10-20T11:55:04+05:30"/>
    <s v="-1"/>
    <s v="1697783104"/>
    <s v="2023-10-20T11:55:04+05:30"/>
    <s v="WILLING TO PARTICIPATE"/>
    <s v="-1"/>
    <s v=""/>
    <s v="-1"/>
    <s v="SAFFOLA MASALA OATS - VEGGIE TWIST CURRENT (BJ6)"/>
    <s v="A-62C"/>
    <s v=" pachim vihar"/>
    <s v="pachim vihar"/>
    <s v="110063"/>
    <s v="A-62C"/>
    <s v="pachim vihar"/>
    <s v="pachim vihar"/>
    <s v="110063"/>
    <s v="8860041549"/>
    <s v="-1"/>
    <s v="8860041549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2:00:23+05:30"/>
    <s v="-1"/>
    <s v="1697783423"/>
    <s v="-1"/>
    <s v="-1"/>
    <s v="-1"/>
    <s v="Screener Section 1"/>
    <s v="Screener Section 2"/>
    <s v="0"/>
    <s v="0"/>
    <s v="Main Section 3"/>
    <s v="0"/>
    <s v="Main Section 5"/>
    <s v="2023-10-20T12:00:23+05:30"/>
    <s v="2023-10-20T12:00:23+05:30"/>
    <s v="-1"/>
    <s v="318"/>
    <s v="-1"/>
    <s v="NaN"/>
    <s v="NaN"/>
    <s v="-1"/>
    <s v="-1"/>
    <s v="-1"/>
    <s v="97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721"/>
    <n v="-1"/>
    <d v="2023-10-20T12:30:03"/>
    <s v="2234891014"/>
    <s v="Android_Subject"/>
    <m/>
    <d v="1899-12-30T00:14:39"/>
    <d v="2023-10-20T16:50:04"/>
    <m/>
    <d v="9999-12-31T23:59:59"/>
    <m/>
    <m/>
    <b v="1"/>
    <n v="306"/>
    <b v="0"/>
    <m/>
    <m/>
    <m/>
    <s v="Returned To Surveyor"/>
    <n v="5.5"/>
    <m/>
    <m/>
    <m/>
    <d v="2023-10-20T12:30:03"/>
    <d v="2023-10-20T12:44:42"/>
    <s v="N/A"/>
    <n v="-1"/>
    <s v="-1"/>
    <s v="-1"/>
    <s v="LIVE"/>
    <s v="-1"/>
    <s v=""/>
    <s v="111111117"/>
    <s v="Annu gupta"/>
    <s v="-1"/>
    <s v="-1"/>
    <s v="1020"/>
    <s v="1230"/>
    <s v=""/>
    <s v="111111117-1020-12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2:30:14+05:30"/>
    <s v="-1"/>
    <s v="2023-10-20T12:30:14+05:30"/>
    <s v="SPEAK TO WOMEN WHO ARE 25 - 45 YEARS OF AGE"/>
    <s v="-1"/>
    <s v="-1"/>
    <s v="-1"/>
    <s v="-1"/>
    <s v="-1"/>
    <s v="-1"/>
    <s v="-1"/>
    <s v="2023-10-20"/>
    <s v="12:30:16"/>
    <s v="-1"/>
    <s v="8"/>
    <s v="2023-10-20T12:30:17+05:30"/>
    <s v="-1"/>
    <s v="0"/>
    <s v="-1"/>
    <s v="manju"/>
    <x v="0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2:37:54+05:30"/>
    <s v="-1"/>
    <s v="460"/>
    <s v="2023-10-20T12:37:54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2:40:06+05:30"/>
    <s v="-1"/>
    <s v="13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2:40:28+05:30"/>
    <s v="2023-10-20T12:40:28+05:30"/>
    <s v="-1"/>
    <s v="614"/>
    <s v="-1"/>
    <s v="2023-10-20T12:40:28+05:30"/>
    <s v="2023-10-20T12:40:28+05:30"/>
    <s v="2023-10-20T12:40:28+05:30"/>
    <s v="-1"/>
    <s v="1697785828"/>
    <s v="2023-10-20T12:40:28+05:30"/>
    <s v="WILLING TO PARTICIPATE"/>
    <s v="-1"/>
    <s v=""/>
    <s v="-1"/>
    <s v="SAFFOLA MASALA OATS - VEGGIE TWIST TEST (LK2)"/>
    <s v="A-249"/>
    <s v="pachim vihar"/>
    <s v="pachim vihar"/>
    <s v="110063"/>
    <s v="A-249"/>
    <s v="pachim vihar"/>
    <s v="pachim vihar"/>
    <s v="110063"/>
    <s v="8076673996"/>
    <s v="-1"/>
    <s v="8076673996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0T12:44:41+05:30"/>
    <s v="-1"/>
    <s v="1697786081"/>
    <s v="-1"/>
    <s v="-1"/>
    <s v="-1"/>
    <s v="Screener Section 1"/>
    <s v="Screener Section 2"/>
    <s v="0"/>
    <s v="0"/>
    <s v="Main Section 3"/>
    <s v="0"/>
    <s v="Main Section 5"/>
    <s v="2023-10-20T12:44:41+05:30"/>
    <s v="2023-10-20T12:44:41+05:30"/>
    <s v="-1"/>
    <s v="253"/>
    <s v="-1"/>
    <s v="NaN"/>
    <s v="NaN"/>
    <s v="-1"/>
    <s v="-1"/>
    <s v="-1"/>
    <s v="86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2511"/>
    <n v="-1"/>
    <d v="2023-10-20T16:56:01"/>
    <s v="2234891034"/>
    <s v="Android_Subject"/>
    <m/>
    <s v="3.00:18:05"/>
    <d v="2023-10-20T17:18:00"/>
    <m/>
    <d v="2023-10-20T19:11:28"/>
    <m/>
    <m/>
    <b v="1"/>
    <n v="306"/>
    <b v="0"/>
    <m/>
    <s v="26.891431667"/>
    <s v="80.956468333"/>
    <s v="Approved"/>
    <n v="5.5"/>
    <m/>
    <m/>
    <m/>
    <d v="2023-10-20T16:56:01"/>
    <d v="2023-10-20T17:18:00"/>
    <s v="Anshu Srivastava"/>
    <n v="-1"/>
    <s v="-1"/>
    <s v="-1"/>
    <s v="LIVE"/>
    <s v="For QC"/>
    <s v=""/>
    <s v="311111118"/>
    <s v="lalitabajpai"/>
    <s v="-1"/>
    <s v="-1"/>
    <s v="1020"/>
    <s v="1656"/>
    <s v=""/>
    <s v="311111118-1020-1656"/>
    <s v="1"/>
    <s v="1"/>
    <s v="0"/>
    <s v="-1"/>
    <s v="-1"/>
    <s v="80.95647000000001"/>
    <s v="26.89146333333333"/>
    <s v="80d 57' 23.292&quot; , 26d 53' 29.268&quot;_x000a_null"/>
    <s v="96"/>
    <s v="-1"/>
    <s v="-1"/>
    <s v="0"/>
    <s v="100%"/>
    <s v="-1"/>
    <s v="CNST3"/>
    <s v="CS10"/>
    <s v="-1"/>
    <s v="-1"/>
    <s v="-1"/>
    <s v="-1"/>
    <s v="-1"/>
    <s v="2023-10-20T16:56:31+05:30"/>
    <s v="-1"/>
    <s v="2023-10-20T16:56:31+05:30"/>
    <s v="SPEAK TO WOMEN WHO ARE 25 - 45 YEARS OF AGE"/>
    <s v="-1"/>
    <s v="-1"/>
    <s v="-1"/>
    <s v="-1"/>
    <s v="-1"/>
    <s v="-1"/>
    <s v="-1"/>
    <s v="2023-10-20"/>
    <s v="16:56:43"/>
    <s v="-1"/>
    <s v="8"/>
    <s v="2023-10-20T16:56:49+05:30"/>
    <s v="-1"/>
    <s v="0"/>
    <s v="-1"/>
    <s v="Aarti"/>
    <x v="2"/>
    <x v="2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7:00:34+05:30"/>
    <s v="-1"/>
    <s v="243"/>
    <s v="2023-10-20T17:00:34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Britannia Healthy Start Flavored Oats"/>
    <s v="Ching's Secret Flavored Oats"/>
    <s v="Futurelife Oats"/>
    <s v="0"/>
    <s v="Kellogg's Oats"/>
    <s v="0"/>
    <s v="0"/>
    <s v="Patanjali Flavored Oats"/>
    <s v="0"/>
    <s v="Saffola Masala Oats"/>
    <s v="0"/>
    <s v="0"/>
    <s v="0"/>
    <s v="0"/>
    <s v="0"/>
    <s v="0"/>
    <s v="0"/>
    <s v="Bagrry's Flavored Oats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Bagrrys"/>
    <s v="Feasters"/>
    <s v="Gaia"/>
    <s v="Kellogg's"/>
    <s v="Kellogg's Chocos"/>
    <s v="0"/>
    <s v="0"/>
    <s v="Kellogg's Kpak"/>
    <s v="0"/>
    <s v="0"/>
    <s v="0"/>
    <s v="0"/>
    <s v="0"/>
    <s v="0"/>
    <s v="0"/>
    <s v="0"/>
    <s v="0"/>
    <s v="0"/>
    <s v="0"/>
    <s v="0"/>
    <s v="0"/>
    <s v="0"/>
    <s v="Bagrrys"/>
    <s v="0"/>
    <s v="Gaia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Bagrrys"/>
    <s v="Ching's Instant Noodles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0"/>
    <s v="0"/>
    <s v="Sunfeast Yippee Noodles"/>
    <s v="0"/>
    <s v="0"/>
    <s v="0"/>
    <s v="0"/>
    <s v="0"/>
    <s v="0"/>
    <s v="0"/>
    <s v="Ching's Instant Noodles"/>
    <s v="2023-10-20T17:09:33+05:30"/>
    <s v="-1"/>
    <s v="53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7:09:52+05:30"/>
    <s v="2023-10-20T17:09:52+05:30"/>
    <s v="-1"/>
    <s v="801"/>
    <s v="-1"/>
    <s v="2023-10-20T17:09:52+05:30"/>
    <s v="2023-10-20T17:09:52+05:30"/>
    <s v="2023-10-20T17:09:52+05:30"/>
    <s v="-1"/>
    <s v="1697801992"/>
    <s v="2023-10-20T17:09:52+05:30"/>
    <s v="WILLING TO PARTICIPATE"/>
    <s v="-1"/>
    <s v=""/>
    <s v="-1"/>
    <s v="SAFFOLA MASALA OATS - VEGGIE TWIST CURRENT (BJ6)"/>
    <s v="192"/>
    <s v="sheikhupura"/>
    <s v="Vikas Nagar"/>
    <s v="226022"/>
    <s v="192"/>
    <s v="sheikhupura"/>
    <s v="Vikas Nagar"/>
    <s v="226022"/>
    <s v="9793495457"/>
    <s v="0000000"/>
    <s v="9793495457"/>
    <s v="0000000"/>
    <s v="SSC/ HSC"/>
    <s v="-1"/>
    <s v="HOUSEWIFE"/>
    <s v=""/>
    <s v="7"/>
    <s v="1"/>
    <s v="1"/>
    <s v="0"/>
    <s v="1"/>
    <s v="0"/>
    <s v="1"/>
    <s v="1"/>
    <s v="1"/>
    <s v="1"/>
    <s v="1"/>
    <s v="0"/>
    <s v="YES"/>
    <s v="2023-10-20T17:17:59+05:30"/>
    <s v="-1"/>
    <s v="1697802479"/>
    <s v="-1"/>
    <s v="-1"/>
    <s v="-1"/>
    <s v="Screener Section 1"/>
    <s v="Screener Section 2"/>
    <s v="0"/>
    <s v="0"/>
    <s v="Main Section 3"/>
    <s v="0"/>
    <s v="Main Section 5"/>
    <s v="2023-10-20T17:16:20+05:30"/>
    <s v="2023-10-20T17:17:59+05:30"/>
    <s v="-1"/>
    <s v="336"/>
    <s v="-1"/>
    <s v="80.95646833333333"/>
    <s v="26.89143166666667"/>
    <s v="80d 57' 23.286&quot; , 26d 53' 29.154&quot;_x000a_null"/>
    <s v="-1"/>
    <s v="-1"/>
    <s v="1137"/>
    <s v="-1"/>
    <s v="2023-10-21"/>
    <s v="-1"/>
    <s v="-1"/>
    <s v="SAFFOLA MASALA OATS - VEGGIE TWIST CURRENT (BJ6)"/>
    <s v="2023-10-28"/>
    <s v="17:20:46"/>
    <x v="1"/>
    <x v="1"/>
    <x v="1"/>
    <s v="Vendor Team"/>
    <s v="Anshu Gupta"/>
    <s v="Sup:-2"/>
    <s v="-1"/>
    <s v="2023-10-23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258"/>
    <n v="-1"/>
    <d v="2023-10-19T10:01:22"/>
    <s v="2234891030"/>
    <s v="Android_Subject"/>
    <m/>
    <s v="6.08:52:37"/>
    <d v="2023-10-20T17:46:23"/>
    <m/>
    <d v="2023-10-25T18:11:27"/>
    <m/>
    <m/>
    <b v="1"/>
    <n v="306"/>
    <b v="0"/>
    <m/>
    <m/>
    <m/>
    <s v="Requires Approval"/>
    <n v="5.5"/>
    <m/>
    <m/>
    <m/>
    <d v="2023-10-19T10:01:22"/>
    <d v="2023-10-19T10:12:23"/>
    <s v="Sarvesh Mishra"/>
    <n v="-1"/>
    <s v="-1"/>
    <s v="-1"/>
    <s v="LIVE"/>
    <s v="For Placement"/>
    <s v=""/>
    <s v="211111114"/>
    <s v="pramila"/>
    <s v="-1"/>
    <s v="-1"/>
    <s v="1019"/>
    <s v="1001"/>
    <s v=""/>
    <s v="852200056-1019-100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0:01:33+05:30"/>
    <s v="-1"/>
    <s v="2023-10-19T10:01:33+05:30"/>
    <s v="SPEAK TO WOMEN WHO ARE 25 - 45 YEARS OF AGE"/>
    <s v="-1"/>
    <s v="-1"/>
    <s v="-1"/>
    <s v="-1"/>
    <s v="-1"/>
    <s v="-1"/>
    <s v="-1"/>
    <s v="2023-10-19"/>
    <s v="10:01:47"/>
    <s v="-1"/>
    <s v="8"/>
    <s v="2023-10-19T10:01:54+05:30"/>
    <s v="-1"/>
    <s v="9"/>
    <s v="-1"/>
    <s v="manisha shejwal"/>
    <x v="3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9T10:04:37+05:30"/>
    <s v="-1"/>
    <s v="184"/>
    <s v="2023-10-19T10:04:37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Maggi Vegetable Atta Noodles"/>
    <s v="2023-10-19T10:07:20+05:30"/>
    <s v="-1"/>
    <s v="16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9T10:09:11+05:30"/>
    <s v="2023-10-19T10:09:11+05:30"/>
    <s v="-1"/>
    <s v="459"/>
    <s v="-1"/>
    <s v="2023-10-19T10:09:11+05:30"/>
    <s v="2023-10-19T10:09:11+05:30"/>
    <s v="2023-10-19T10:09:11+05:30"/>
    <s v="-1"/>
    <s v="1697690351"/>
    <s v="2023-10-19T10:09:11+05:30"/>
    <s v="WILLING TO PARTICIPATE"/>
    <s v="-1"/>
    <s v=""/>
    <s v="-1"/>
    <s v="SAFFOLA MASALA OATS - VEGGIE TWIST CURRENT (BJ6)"/>
    <s v="27/6 shantinagar"/>
    <s v="s g road"/>
    <s v="mahalaxmi"/>
    <s v="400011"/>
    <s v="27/6 shantinagar"/>
    <s v="s g road"/>
    <s v="mahalaxmi"/>
    <s v="400011"/>
    <s v="8425993021"/>
    <s v="-1"/>
    <s v="8425993021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9T10:12:21+05:30"/>
    <s v="-1"/>
    <s v="1697690541"/>
    <s v="-1"/>
    <s v="-1"/>
    <s v="-1"/>
    <s v="Screener Section 1"/>
    <s v="Screener Section 2"/>
    <s v="0"/>
    <s v="0"/>
    <s v="Main Section 3"/>
    <s v="0"/>
    <s v="Main Section 5"/>
    <s v="2023-10-19T10:12:21+05:30"/>
    <s v="2023-10-19T10:12:21+05:30"/>
    <s v="-1"/>
    <s v="190"/>
    <s v="-1"/>
    <s v="NaN"/>
    <s v="NaN"/>
    <s v="-1"/>
    <s v="-1"/>
    <s v="-1"/>
    <s v="649"/>
    <s v="-1"/>
    <s v="2023-10-25"/>
    <s v="-1"/>
    <s v="-1"/>
    <s v="SAFFOLA MASALA OATS - VEGGIE TWIST CURRENT (BJ6)"/>
    <s v="2023-11-01"/>
    <s v="18:53:58"/>
    <x v="1"/>
    <x v="1"/>
    <x v="1"/>
    <s v="Vendor Team"/>
    <s v="sunil"/>
    <s v="Sup:-2"/>
    <s v="-1"/>
    <s v="2023-10-19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27"/>
    <n v="-1"/>
    <d v="2023-10-20T15:35:02"/>
    <s v="2234891014"/>
    <s v="Android_Subject"/>
    <m/>
    <d v="1899-12-30T00:16:39"/>
    <d v="2023-10-20T17:48:33"/>
    <m/>
    <d v="9999-12-31T23:59:59"/>
    <m/>
    <m/>
    <b v="1"/>
    <n v="306"/>
    <b v="0"/>
    <m/>
    <m/>
    <m/>
    <s v="Returned To Surveyor"/>
    <n v="5.5"/>
    <m/>
    <m/>
    <m/>
    <d v="2023-10-20T15:35:02"/>
    <d v="2023-10-20T15:51:41"/>
    <s v="N/A"/>
    <n v="-1"/>
    <s v="-1"/>
    <s v="-1"/>
    <s v="LIVE"/>
    <s v="-1"/>
    <s v=""/>
    <s v="111111111"/>
    <s v="seema"/>
    <s v="-1"/>
    <s v="-1"/>
    <s v="1020"/>
    <s v="1535"/>
    <s v=""/>
    <s v="111111111-1020-15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5:35:12+05:30"/>
    <s v="-1"/>
    <s v="2023-10-20T15:35:12+05:30"/>
    <s v="SPEAK TO WOMEN WHO ARE 25 - 45 YEARS OF AGE"/>
    <s v="-1"/>
    <s v="-1"/>
    <s v="-1"/>
    <s v="-1"/>
    <s v="-1"/>
    <s v="-1"/>
    <s v="-1"/>
    <s v="2023-10-20"/>
    <s v="15:35:15"/>
    <s v="-1"/>
    <s v="8"/>
    <s v="2023-10-20T15:35:17+05:30"/>
    <s v="-1"/>
    <s v="0"/>
    <s v="-1"/>
    <s v="santosh"/>
    <x v="0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5:43:12+05:30"/>
    <s v="-1"/>
    <s v="480"/>
    <s v="2023-10-20T15:43:1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5:45:31+05:30"/>
    <s v="-1"/>
    <s v="13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5:45:53+05:30"/>
    <s v="2023-10-20T15:45:53+05:30"/>
    <s v="-1"/>
    <s v="641"/>
    <s v="-1"/>
    <s v="2023-10-20T15:45:53+05:30"/>
    <s v="2023-10-20T15:45:53+05:30"/>
    <s v="2023-10-20T15:45:53+05:30"/>
    <s v="-1"/>
    <s v="1697796953"/>
    <s v="2023-10-20T15:45:53+05:30"/>
    <s v="WILLING TO PARTICIPATE"/>
    <s v="-1"/>
    <s v=""/>
    <s v="-1"/>
    <s v="SAFFOLA MASALA OATS - VEGGIE TWIST CURRENT (BJ6)"/>
    <s v="House no 1040"/>
    <s v="C block"/>
    <s v="uttam nagar"/>
    <s v="110059"/>
    <s v="House no 1040"/>
    <s v="C block"/>
    <s v="uttam nagar"/>
    <s v="110059"/>
    <s v="8447788396"/>
    <s v="-1"/>
    <s v="8447788396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0T15:51:40+05:30"/>
    <s v="-1"/>
    <s v="1697797300"/>
    <s v="-1"/>
    <s v="-1"/>
    <s v="-1"/>
    <s v="Screener Section 1"/>
    <s v="Screener Section 2"/>
    <s v="0"/>
    <s v="0"/>
    <s v="Main Section 3"/>
    <s v="0"/>
    <s v="Main Section 5"/>
    <s v="2023-10-20T15:51:40+05:30"/>
    <s v="2023-10-20T15:51:40+05:30"/>
    <s v="-1"/>
    <s v="347"/>
    <s v="-1"/>
    <s v="NaN"/>
    <s v="NaN"/>
    <s v="-1"/>
    <s v="-1"/>
    <s v="-1"/>
    <s v="98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28"/>
    <n v="-1"/>
    <d v="2023-10-20T16:08:02"/>
    <s v="2234891014"/>
    <s v="Android_Subject"/>
    <m/>
    <d v="1899-12-30T00:17:53"/>
    <d v="2023-10-20T17:48:33"/>
    <m/>
    <d v="9999-12-31T23:59:59"/>
    <m/>
    <m/>
    <b v="1"/>
    <n v="306"/>
    <b v="0"/>
    <m/>
    <m/>
    <m/>
    <s v="Returned To Surveyor"/>
    <n v="5.5"/>
    <m/>
    <m/>
    <m/>
    <d v="2023-10-20T16:08:02"/>
    <d v="2023-10-20T16:25:55"/>
    <s v="N/A"/>
    <n v="-1"/>
    <s v="-1"/>
    <s v="-1"/>
    <s v="LIVE"/>
    <s v="-1"/>
    <s v=""/>
    <s v="111111111"/>
    <s v="seema"/>
    <s v="-1"/>
    <s v="-1"/>
    <s v="1020"/>
    <s v="1608"/>
    <s v=""/>
    <s v="111111111-1020-160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6:08:13+05:30"/>
    <s v="-1"/>
    <s v="2023-10-20T16:08:13+05:30"/>
    <s v="SPEAK TO WOMEN WHO ARE 25 - 45 YEARS OF AGE"/>
    <s v="-1"/>
    <s v="-1"/>
    <s v="-1"/>
    <s v="-1"/>
    <s v="-1"/>
    <s v="-1"/>
    <s v="-1"/>
    <s v="2023-10-20"/>
    <s v="16:08:15"/>
    <s v="-1"/>
    <s v="8"/>
    <s v="2023-10-20T16:08:16+05:30"/>
    <s v="-1"/>
    <s v="0"/>
    <s v="-1"/>
    <s v="Anju"/>
    <x v="0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17:12+05:30"/>
    <s v="-1"/>
    <s v="539"/>
    <s v="2023-10-20T16:17:1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6:19:45+05:30"/>
    <s v="-1"/>
    <s v="15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6:20:56+05:30"/>
    <s v="2023-10-20T16:20:56+05:30"/>
    <s v="-1"/>
    <s v="763"/>
    <s v="-1"/>
    <s v="2023-10-20T16:20:56+05:30"/>
    <s v="2023-10-20T16:20:56+05:30"/>
    <s v="2023-10-20T16:20:56+05:30"/>
    <s v="-1"/>
    <s v="1697799056"/>
    <s v="2023-10-20T16:20:56+05:30"/>
    <s v="WILLING TO PARTICIPATE"/>
    <s v="-1"/>
    <s v=""/>
    <s v="-1"/>
    <s v="SAFFOLA MASALA OATS - CLASSIC MASALA CURRENT (AF3)"/>
    <s v="House no 1006"/>
    <s v="C block"/>
    <s v="uttam nagar"/>
    <s v="110059"/>
    <s v="House no 1006"/>
    <s v="C block"/>
    <s v="uttam nagar"/>
    <s v="110059"/>
    <s v="9599220982"/>
    <s v="-1"/>
    <s v="9599220982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6:25:54+05:30"/>
    <s v="-1"/>
    <s v="1697799354"/>
    <s v="-1"/>
    <s v="-1"/>
    <s v="-1"/>
    <s v="Screener Section 1"/>
    <s v="Screener Section 2"/>
    <s v="0"/>
    <s v="0"/>
    <s v="Main Section 3"/>
    <s v="0"/>
    <s v="Main Section 5"/>
    <s v="2023-10-20T16:25:54+05:30"/>
    <s v="2023-10-20T16:25:54+05:30"/>
    <s v="-1"/>
    <s v="298"/>
    <s v="-1"/>
    <s v="NaN"/>
    <s v="NaN"/>
    <s v="-1"/>
    <s v="-1"/>
    <s v="-1"/>
    <s v="106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29"/>
    <n v="-1"/>
    <d v="2023-10-20T16:46:02"/>
    <s v="2234891014"/>
    <s v="Android_Subject"/>
    <m/>
    <d v="1899-12-30T00:17:36"/>
    <d v="2023-10-20T17:48:33"/>
    <m/>
    <d v="9999-12-31T23:59:59"/>
    <m/>
    <m/>
    <b v="1"/>
    <n v="306"/>
    <b v="0"/>
    <m/>
    <s v="28.67938406"/>
    <s v="77.16403679"/>
    <s v="Returned To Surveyor"/>
    <n v="5.5"/>
    <m/>
    <m/>
    <m/>
    <d v="2023-10-20T16:46:02"/>
    <d v="2023-10-20T17:03:38"/>
    <s v="N/A"/>
    <n v="-1"/>
    <s v="-1"/>
    <s v="-1"/>
    <s v="LIVE"/>
    <s v="-1"/>
    <s v=""/>
    <s v="111111111"/>
    <s v="seema"/>
    <s v="-1"/>
    <s v="-1"/>
    <s v="1020"/>
    <s v="1646"/>
    <s v=""/>
    <s v="111111111-1020-1646"/>
    <s v="1"/>
    <s v="1"/>
    <s v="0"/>
    <s v="-1"/>
    <s v="-1"/>
    <s v="77.16361678"/>
    <s v="28.67849041"/>
    <s v="77d 9' 49.02&quot; , 28d 40' 42.565&quot;_x000a_null"/>
    <s v="96"/>
    <s v="-1"/>
    <s v="-1"/>
    <s v="0"/>
    <s v="100%"/>
    <s v="-1"/>
    <s v="CNST1"/>
    <s v="CS9C"/>
    <s v="-1"/>
    <s v="-1"/>
    <s v="-1"/>
    <s v="-1"/>
    <s v="-1"/>
    <s v="2023-10-20T16:46:11+05:30"/>
    <s v="-1"/>
    <s v="2023-10-20T16:46:11+05:30"/>
    <s v="SPEAK TO WOMEN WHO ARE 25 - 45 YEARS OF AGE"/>
    <s v="-1"/>
    <s v="-1"/>
    <s v="-1"/>
    <s v="-1"/>
    <s v="-1"/>
    <s v="-1"/>
    <s v="-1"/>
    <s v="2023-10-20"/>
    <s v="16:46:13"/>
    <s v="-1"/>
    <s v="8"/>
    <s v="2023-10-20T16:46:14+05:30"/>
    <s v="-1"/>
    <s v="0"/>
    <s v="-1"/>
    <s v="Afsana"/>
    <x v="0"/>
    <x v="3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52:02+05:30"/>
    <s v="-1"/>
    <s v="351"/>
    <s v="2023-10-20T16:52:0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Futurelife Oats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6:54:30+05:30"/>
    <s v="-1"/>
    <s v="1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6:55:39+05:30"/>
    <s v="2023-10-20T16:56:17+05:30"/>
    <s v="-1"/>
    <s v="568"/>
    <s v="-1"/>
    <s v="2023-10-20T16:55:39+05:30"/>
    <s v="2023-10-20T16:56:17+05:30"/>
    <s v="2023-10-20T16:56:17+05:30"/>
    <s v="-1"/>
    <s v="1697801177"/>
    <s v="2023-10-20T16:56:17+05:30"/>
    <s v="WILLING TO PARTICIPATE"/>
    <s v="-1"/>
    <s v=""/>
    <s v="-1"/>
    <s v="SAFFOLA MASALA OATS - CLASSIC MASALA TEST (NP9)"/>
    <s v="House no 1442"/>
    <s v="Block C"/>
    <s v="Uttam Nagar"/>
    <s v="110059"/>
    <s v="House no 1442"/>
    <s v="Block C"/>
    <s v="Uttam Nagar"/>
    <s v="110059"/>
    <s v="7503749132"/>
    <s v="-1"/>
    <s v="7503749132"/>
    <s v="-1"/>
    <s v="SSC/ HSC"/>
    <s v="-1"/>
    <s v="HOUSEWIFE"/>
    <s v=""/>
    <s v="3"/>
    <s v="0"/>
    <s v="1"/>
    <s v="0"/>
    <s v="0"/>
    <s v="0"/>
    <s v="1"/>
    <s v="1"/>
    <s v="0"/>
    <s v="0"/>
    <s v="-1"/>
    <s v="-1"/>
    <s v="YES"/>
    <s v="2023-10-20T17:03:37+05:30"/>
    <s v="-1"/>
    <s v="1697801617"/>
    <s v="-1"/>
    <s v="-1"/>
    <s v="-1"/>
    <s v="Screener Section 1"/>
    <s v="Screener Section 2"/>
    <s v="0"/>
    <s v="0"/>
    <s v="Main Section 3"/>
    <s v="0"/>
    <s v="Main Section 5"/>
    <s v="2023-10-20T17:03:37+05:30"/>
    <s v="2023-10-20T17:03:37+05:30"/>
    <s v="-1"/>
    <s v="478"/>
    <s v="-1"/>
    <s v="77.16403679"/>
    <s v="28.67938406"/>
    <s v="77d 9' 50.532&quot; , 28d 40' 45.783&quot;_x000a_null"/>
    <s v="-1"/>
    <s v="-1"/>
    <s v="104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30"/>
    <n v="-1"/>
    <d v="2023-10-20T17:20:05"/>
    <s v="2234891014"/>
    <s v="Android_Subject"/>
    <m/>
    <d v="1899-12-30T00:16:48"/>
    <d v="2023-10-20T17:48:33"/>
    <m/>
    <d v="9999-12-31T23:59:59"/>
    <m/>
    <m/>
    <b v="1"/>
    <n v="306"/>
    <b v="0"/>
    <m/>
    <m/>
    <m/>
    <s v="Returned To Surveyor"/>
    <n v="5.5"/>
    <m/>
    <m/>
    <m/>
    <d v="2023-10-20T17:20:05"/>
    <d v="2023-10-20T17:36:53"/>
    <s v="N/A"/>
    <n v="-1"/>
    <s v="-1"/>
    <s v="-1"/>
    <s v="LIVE"/>
    <s v="-1"/>
    <s v=""/>
    <s v="111111111"/>
    <s v="seema"/>
    <s v="-1"/>
    <s v="-1"/>
    <s v="1020"/>
    <s v="1720"/>
    <s v=""/>
    <s v="111111111-1020-1720"/>
    <s v="1"/>
    <s v="1"/>
    <s v="0"/>
    <s v="-1"/>
    <s v="-1"/>
    <s v="77.16403679"/>
    <s v="28.67938406"/>
    <s v="77d 9' 50.532&quot; , 28d 40' 45.783&quot;_x000a_null"/>
    <s v="96"/>
    <s v="-1"/>
    <s v="-1"/>
    <s v="0"/>
    <s v="100%"/>
    <s v="-1"/>
    <s v="CNST1"/>
    <s v="CS9C"/>
    <s v="-1"/>
    <s v="-1"/>
    <s v="-1"/>
    <s v="-1"/>
    <s v="-1"/>
    <s v="2023-10-20T17:20:17+05:30"/>
    <s v="-1"/>
    <s v="2023-10-20T17:20:17+05:30"/>
    <s v="SPEAK TO WOMEN WHO ARE 25 - 45 YEARS OF AGE"/>
    <s v="-1"/>
    <s v="-1"/>
    <s v="-1"/>
    <s v="-1"/>
    <s v="-1"/>
    <s v="-1"/>
    <s v="-1"/>
    <s v="2023-10-20"/>
    <s v="17:20:20"/>
    <s v="-1"/>
    <s v="8"/>
    <s v="2023-10-20T17:20:21+05:30"/>
    <s v="-1"/>
    <s v="0"/>
    <s v="-1"/>
    <s v="Saziya"/>
    <x v="0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0T17:28:04+05:30"/>
    <s v="-1"/>
    <s v="467"/>
    <s v="2023-10-20T17:28:04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7:29:55+05:30"/>
    <s v="-1"/>
    <s v="11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7:30:11+05:30"/>
    <s v="2023-10-20T17:30:11+05:30"/>
    <s v="-1"/>
    <s v="594"/>
    <s v="-1"/>
    <s v="2023-10-20T17:30:11+05:30"/>
    <s v="2023-10-20T17:30:11+05:30"/>
    <s v="2023-10-20T17:30:11+05:30"/>
    <s v="-1"/>
    <s v="1697803211"/>
    <s v="2023-10-20T17:30:11+05:30"/>
    <s v="WILLING TO PARTICIPATE"/>
    <s v="-1"/>
    <s v=""/>
    <s v="-1"/>
    <s v="SAFFOLA MASALA OATS - VEGGIE TWIST TEST (LK2)"/>
    <s v="House no1037"/>
    <s v="C block"/>
    <s v="uttam nagar"/>
    <s v="110059"/>
    <s v="House no1037"/>
    <s v="C block"/>
    <s v="uttam nagar"/>
    <s v="110059"/>
    <s v="9873390574"/>
    <s v="-1"/>
    <s v="9873390574"/>
    <s v="-1"/>
    <s v="SSC/ HSC"/>
    <s v="-1"/>
    <s v="HOUSEWIFE"/>
    <s v=""/>
    <s v="4"/>
    <s v="1"/>
    <s v="1"/>
    <s v="0"/>
    <s v="1"/>
    <s v="1"/>
    <s v="0"/>
    <s v="0"/>
    <s v="0"/>
    <s v="0"/>
    <s v="0"/>
    <s v="1"/>
    <s v="YES"/>
    <s v="2023-10-20T17:36:51+05:30"/>
    <s v="-1"/>
    <s v="1697803611"/>
    <s v="-1"/>
    <s v="-1"/>
    <s v="-1"/>
    <s v="Screener Section 1"/>
    <s v="Screener Section 2"/>
    <s v="0"/>
    <s v="0"/>
    <s v="Main Section 3"/>
    <s v="0"/>
    <s v="Main Section 5"/>
    <s v="2023-10-20T17:36:51+05:30"/>
    <s v="2023-10-20T17:36:51+05:30"/>
    <s v="-1"/>
    <s v="400"/>
    <s v="-1"/>
    <s v="NaN"/>
    <s v="NaN"/>
    <s v="-1"/>
    <s v="-1"/>
    <s v="-1"/>
    <s v="99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94"/>
    <n v="-1"/>
    <d v="2023-10-20T17:31:49"/>
    <s v="2234891034"/>
    <s v="Android_Subject"/>
    <m/>
    <s v="2.23:42:43"/>
    <d v="2023-10-20T17:51:45"/>
    <m/>
    <d v="2023-10-20T19:09:42"/>
    <m/>
    <m/>
    <b v="1"/>
    <n v="306"/>
    <b v="0"/>
    <m/>
    <s v="26.890781667"/>
    <s v="80.957086667"/>
    <s v="Approved"/>
    <n v="5.5"/>
    <m/>
    <m/>
    <m/>
    <d v="2023-10-20T17:31:49"/>
    <d v="2023-10-20T17:51:45"/>
    <s v="Anshu Srivastava"/>
    <n v="-1"/>
    <s v="-1"/>
    <s v="-1"/>
    <s v="LIVE"/>
    <s v="For QC"/>
    <s v=""/>
    <s v="311111118"/>
    <s v="lalita bajpai"/>
    <s v="-1"/>
    <s v="-1"/>
    <s v="1020"/>
    <s v="1731"/>
    <s v=""/>
    <s v="311111118-1020-1731"/>
    <s v="1"/>
    <s v="1"/>
    <s v="0"/>
    <s v="-1"/>
    <s v="-1"/>
    <s v="80.95707999999999"/>
    <s v="26.890755"/>
    <s v="80d 57' 25.488&quot; , 26d 53' 26.718&quot;_x000a_null"/>
    <s v="96"/>
    <s v="-1"/>
    <s v="-1"/>
    <s v="0"/>
    <s v="100%"/>
    <s v="-1"/>
    <s v="CNST3"/>
    <s v="CS10"/>
    <s v="-1"/>
    <s v="-1"/>
    <s v="-1"/>
    <s v="-1"/>
    <s v="-1"/>
    <s v="2023-10-20T17:32:37+05:30"/>
    <s v="-1"/>
    <s v="2023-10-20T17:32:37+05:30"/>
    <s v="SPEAK TO WOMEN WHO ARE 25 - 45 YEARS OF AGE"/>
    <s v="-1"/>
    <s v="-1"/>
    <s v="-1"/>
    <s v="-1"/>
    <s v="-1"/>
    <s v="-1"/>
    <s v="-1"/>
    <s v="2023-10-20"/>
    <s v="17:32:41"/>
    <s v="-1"/>
    <s v="8"/>
    <s v="2023-10-20T17:32:42+05:30"/>
    <s v="-1"/>
    <s v="0"/>
    <s v="-1"/>
    <s v="Pinky"/>
    <x v="2"/>
    <x v="2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0T17:36:14+05:30"/>
    <s v="-1"/>
    <s v="217"/>
    <s v="2023-10-20T17:36:14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0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7:46:18+05:30"/>
    <s v="-1"/>
    <s v="60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7:46:52+05:30"/>
    <s v="2023-10-20T17:46:52+05:30"/>
    <s v="-1"/>
    <s v="782"/>
    <s v="-1"/>
    <s v="2023-10-20T17:46:52+05:30"/>
    <s v="2023-10-20T17:46:52+05:30"/>
    <s v="2023-10-20T17:46:52+05:30"/>
    <s v="-1"/>
    <s v="1697804212"/>
    <s v="2023-10-20T17:46:52+05:30"/>
    <s v="WILLING TO PARTICIPATE"/>
    <s v="-1"/>
    <s v=""/>
    <s v="-1"/>
    <s v="SAFFOLA MASALA OATS - CLASSIC MASALA TEST (NP9)"/>
    <s v="31/1"/>
    <s v="vishnupuri"/>
    <s v="Vikas"/>
    <s v="226022"/>
    <s v="31/1"/>
    <s v="vishnupuri"/>
    <s v="Vikas"/>
    <s v="226022"/>
    <s v="7348082151"/>
    <s v="0000000"/>
    <s v="7348082151"/>
    <s v="0000000"/>
    <s v="SCHOOL-5 TO 9 YEARS"/>
    <s v="-1"/>
    <s v="HOUSEWIFE"/>
    <s v=""/>
    <s v="5"/>
    <s v="0"/>
    <s v="0"/>
    <s v="0"/>
    <s v="1"/>
    <s v="1"/>
    <s v="1"/>
    <s v="2"/>
    <s v="0"/>
    <s v="0"/>
    <s v="-1"/>
    <s v="-1"/>
    <s v="YES"/>
    <s v="2023-10-20T17:51:37+05:30"/>
    <s v="-1"/>
    <s v="1697804497"/>
    <s v="-1"/>
    <s v="-1"/>
    <s v="-1"/>
    <s v="Screener Section 1"/>
    <s v="Screener Section 2"/>
    <s v="0"/>
    <s v="0"/>
    <s v="Main Section 3"/>
    <s v="0"/>
    <s v="Main Section 5"/>
    <s v="2023-10-20T17:51:37+05:30"/>
    <s v="2023-10-20T17:51:37+05:30"/>
    <s v="-1"/>
    <s v="285"/>
    <s v="-1"/>
    <s v="80.95708666666665"/>
    <s v="26.890781666666665"/>
    <s v="80d 57' 25.512&quot; , 26d 53' 26.814&quot;_x000a_null"/>
    <s v="-1"/>
    <s v="-1"/>
    <s v="1067"/>
    <s v="-1"/>
    <s v="2023-10-21"/>
    <s v="-1"/>
    <s v="-1"/>
    <s v="SAFFOLA MASALA OATS - CLASSIC MASALA TEST (NP9)"/>
    <s v="2023-10-28"/>
    <s v="17:21:15"/>
    <x v="1"/>
    <x v="1"/>
    <x v="1"/>
    <s v="Vendor Team"/>
    <s v="Anshu Gupta"/>
    <s v="Sup:-2"/>
    <s v="-1"/>
    <s v="2023-10-23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279"/>
    <n v="-1"/>
    <d v="2023-10-20T12:50:40"/>
    <s v="2234891034"/>
    <s v="Android_Subject"/>
    <m/>
    <s v="1.05:34:02"/>
    <d v="2023-10-20T18:27:08"/>
    <m/>
    <d v="2023-10-20T19:28:36"/>
    <m/>
    <m/>
    <b v="1"/>
    <n v="306"/>
    <b v="0"/>
    <m/>
    <m/>
    <m/>
    <s v="Approved"/>
    <n v="5.5"/>
    <m/>
    <m/>
    <m/>
    <d v="2023-10-20T12:50:40"/>
    <d v="2023-10-20T13:10:00"/>
    <s v="Anshu Srivastava"/>
    <n v="-1"/>
    <s v="-1"/>
    <s v="-1"/>
    <s v="LIVE"/>
    <s v="For Placement"/>
    <s v=""/>
    <s v="311111117"/>
    <s v="jyoti bajpai "/>
    <s v="-1"/>
    <s v="-1"/>
    <s v="1020"/>
    <s v="1250"/>
    <s v=""/>
    <s v="311111117-1020-125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2:51:11+05:30"/>
    <s v="-1"/>
    <s v="2023-10-20T12:51:11+05:30"/>
    <s v="SPEAK TO WOMEN WHO ARE 25 - 45 YEARS OF AGE"/>
    <s v="-1"/>
    <s v="-1"/>
    <s v="-1"/>
    <s v="-1"/>
    <s v="-1"/>
    <s v="-1"/>
    <s v="-1"/>
    <s v="2023-10-20"/>
    <s v="12:51:14"/>
    <s v="-1"/>
    <s v="8"/>
    <s v="2023-10-20T12:51:16+05:30"/>
    <s v="-1"/>
    <s v="0"/>
    <s v="-1"/>
    <s v="Anju"/>
    <x v="2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2:55:18+05:30"/>
    <s v="-1"/>
    <s v="247"/>
    <s v="2023-10-20T12:55:1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0"/>
    <s v="Maggi Hot Heads Noodles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Saffola Oodles"/>
    <s v="2023-10-20T13:00:49+05:30"/>
    <s v="-1"/>
    <s v="33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3:01:04+05:30"/>
    <s v="2023-10-20T13:01:32+05:30"/>
    <s v="-1"/>
    <s v="592"/>
    <s v="-1"/>
    <s v="2023-10-20T13:01:04+05:30"/>
    <s v="2023-10-20T13:01:32+05:30"/>
    <s v="2023-10-20T13:01:32+05:30"/>
    <s v="-1"/>
    <s v="1697787092"/>
    <s v="2023-10-20T13:01:32+05:30"/>
    <s v="WILLING TO PARTICIPATE"/>
    <s v="-1"/>
    <s v=""/>
    <s v="-1"/>
    <s v="SAFFOLA MASALA OATS - VEGGIE TWIST TEST (LK2)"/>
    <s v="Esib/656aliganj Lucknow "/>
    <s v="sitapur"/>
    <s v="aliganj"/>
    <s v="226021"/>
    <s v="Esib/656aliganj Lucknow"/>
    <s v="sitapur"/>
    <s v="aliganj"/>
    <s v="226021"/>
    <s v="9260969688"/>
    <s v="-1"/>
    <s v="9260969688"/>
    <s v="-1"/>
    <s v="GRADUATE/ POST GRADUATE: GENERAL"/>
    <s v="-1"/>
    <s v="HOUSEWIFE"/>
    <s v=""/>
    <s v="7"/>
    <s v="1"/>
    <s v="1"/>
    <s v="0"/>
    <s v="1"/>
    <s v="2"/>
    <s v="0"/>
    <s v="1"/>
    <s v="1"/>
    <s v="0"/>
    <s v="1"/>
    <s v="0"/>
    <s v="YES"/>
    <s v="2023-10-20T13:09:58+05:30"/>
    <s v="-1"/>
    <s v="1697787598"/>
    <s v="-1"/>
    <s v="-1"/>
    <s v="-1"/>
    <s v="Screener Section 1"/>
    <s v="Screener Section 2"/>
    <s v="0"/>
    <s v="0"/>
    <s v="Main Section 3"/>
    <s v="0"/>
    <s v="Main Section 5"/>
    <s v="2023-10-20T13:09:58+05:30"/>
    <s v="2023-10-20T13:09:58+05:30"/>
    <s v="-1"/>
    <s v="528"/>
    <s v="-1"/>
    <s v="NaN"/>
    <s v="NaN"/>
    <s v="-1"/>
    <s v="-1"/>
    <s v="-1"/>
    <s v="1120"/>
    <s v="-1"/>
    <s v="2023-10-21"/>
    <s v="-1"/>
    <s v="-1"/>
    <s v="SAFFOLA MASALA OATS - VEGGIE TWIST TEST (LK2)"/>
    <s v="2023-10-28"/>
    <s v="16:24:4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1"/>
    <n v="-1"/>
    <d v="2023-10-20T14:27:59"/>
    <s v="2234891034"/>
    <s v="Android_Subject"/>
    <m/>
    <s v="1.03:53:47"/>
    <d v="2023-10-20T18:41:14"/>
    <m/>
    <d v="2023-10-22T13:27:17"/>
    <m/>
    <m/>
    <b v="1"/>
    <n v="306"/>
    <b v="0"/>
    <m/>
    <s v="26.815628333"/>
    <s v="80.90705"/>
    <s v="Approved"/>
    <n v="5.5"/>
    <m/>
    <m/>
    <m/>
    <d v="2023-10-20T14:27:59"/>
    <d v="2023-10-20T14:41:03"/>
    <s v="Anshu Srivastava"/>
    <n v="-1"/>
    <s v="-1"/>
    <s v="-1"/>
    <s v="LIVE"/>
    <s v="For Placement"/>
    <s v=""/>
    <s v="311111113"/>
    <s v="Shalini Shrivastava"/>
    <s v="-1"/>
    <s v="-1"/>
    <s v="1020"/>
    <s v="1427"/>
    <s v=""/>
    <s v="311111113-1020-1427"/>
    <s v="1"/>
    <s v="1"/>
    <s v="0"/>
    <s v="-1"/>
    <s v="-1"/>
    <s v="80.907075"/>
    <s v="26.815631666666665"/>
    <s v="80d 54' 25.47&quot; , 26d 48' 56.274&quot;_x000a_null"/>
    <s v="96"/>
    <s v="-1"/>
    <s v="-1"/>
    <s v="0"/>
    <s v="100%"/>
    <s v="-1"/>
    <s v="CNST3"/>
    <s v="CS10"/>
    <s v="-1"/>
    <s v="-1"/>
    <s v="-1"/>
    <s v="-1"/>
    <s v="-1"/>
    <s v="2023-10-20T14:28:29+05:30"/>
    <s v="-1"/>
    <s v="2023-10-20T14:28:29+05:30"/>
    <s v="SPEAK TO WOMEN WHO ARE 25 - 45 YEARS OF AGE"/>
    <s v="-1"/>
    <s v="-1"/>
    <s v="-1"/>
    <s v="-1"/>
    <s v="-1"/>
    <s v="-1"/>
    <s v="-1"/>
    <s v="2023-10-20"/>
    <s v="14:28:47"/>
    <s v="-1"/>
    <s v="8"/>
    <s v="2023-10-20T14:28:47+05:30"/>
    <s v="-1"/>
    <s v="0"/>
    <s v="-1"/>
    <s v="Suman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4:31:13+05:30"/>
    <s v="-1"/>
    <s v="164"/>
    <s v="2023-10-20T14:31:13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35:04+05:30"/>
    <s v="-1"/>
    <s v="23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4:35:12+05:30"/>
    <s v="2023-10-20T14:35:12+05:30"/>
    <s v="-1"/>
    <s v="402"/>
    <s v="-1"/>
    <s v="2023-10-20T14:35:12+05:30"/>
    <s v="2023-10-20T14:35:12+05:30"/>
    <s v="2023-10-20T14:35:12+05:30"/>
    <s v="-1"/>
    <s v="1697792712"/>
    <s v="2023-10-20T14:35:12+05:30"/>
    <s v="WILLING TO PARTICIPATE"/>
    <s v="-1"/>
    <s v=""/>
    <s v="-1"/>
    <s v="SAFFOLA MASALA OATS - CLASSIC MASALA CURRENT (AF3)"/>
    <s v="house no.551 kha/38"/>
    <s v="Sardari kheda barha"/>
    <s v="Alambagh "/>
    <s v="226005"/>
    <s v="house no.551 kha/38"/>
    <s v="Sardari kheda barha"/>
    <s v="Alambagh"/>
    <s v="226005"/>
    <s v="6289210106"/>
    <s v="-1"/>
    <s v="6289210106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0T14:41:01+05:30"/>
    <s v="-1"/>
    <s v="1697793061"/>
    <s v="-1"/>
    <s v="-1"/>
    <s v="-1"/>
    <s v="Screener Section 1"/>
    <s v="Screener Section 2"/>
    <s v="0"/>
    <s v="0"/>
    <s v="Main Section 3"/>
    <s v="0"/>
    <s v="Main Section 5"/>
    <s v="2023-10-20T14:41:01+05:30"/>
    <s v="2023-10-20T14:41:01+05:30"/>
    <s v="-1"/>
    <s v="350"/>
    <s v="-1"/>
    <s v="80.90705"/>
    <s v="26.815628333333333"/>
    <s v="80d 54' 25.38&quot; , 26d 48' 56.262&quot;_x000a_null"/>
    <s v="-1"/>
    <s v="-1"/>
    <s v="752"/>
    <s v="-1"/>
    <s v="2023-10-21"/>
    <s v="-1"/>
    <s v="-1"/>
    <s v="SAFFOLA MASALA OATS - CLASSIC MASALA CURRENT (AF3)"/>
    <s v="2023-10-28"/>
    <s v="17:21:4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2"/>
    <n v="-1"/>
    <d v="2023-10-20T14:46:20"/>
    <s v="2234891034"/>
    <s v="Android_Subject"/>
    <m/>
    <s v="1.03:37:02"/>
    <d v="2023-10-20T18:41:14"/>
    <m/>
    <d v="2023-10-22T13:27:17"/>
    <m/>
    <m/>
    <b v="1"/>
    <n v="306"/>
    <b v="0"/>
    <m/>
    <s v="26.815668333"/>
    <s v="80.907078333"/>
    <s v="Approved"/>
    <n v="5.5"/>
    <m/>
    <m/>
    <m/>
    <d v="2023-10-20T14:46:20"/>
    <d v="2023-10-20T15:01:03"/>
    <s v="Anshu Srivastava"/>
    <n v="-1"/>
    <s v="-1"/>
    <s v="-1"/>
    <s v="LIVE"/>
    <s v="For Placement"/>
    <s v=""/>
    <s v="311111113"/>
    <s v="Shalini Shrivastav"/>
    <s v="-1"/>
    <s v="-1"/>
    <s v="1020"/>
    <s v="1446"/>
    <s v=""/>
    <s v="311111113-1020-1446"/>
    <s v="1"/>
    <s v="1"/>
    <s v="0"/>
    <s v="-1"/>
    <s v="-1"/>
    <s v="80.90705"/>
    <s v="26.815634999999997"/>
    <s v="80d 54' 25.38&quot; , 26d 48' 56.286&quot;_x000a_null"/>
    <s v="96"/>
    <s v="-1"/>
    <s v="-1"/>
    <s v="0"/>
    <s v="100%"/>
    <s v="-1"/>
    <s v="CNST3"/>
    <s v="CS10"/>
    <s v="-1"/>
    <s v="-1"/>
    <s v="-1"/>
    <s v="-1"/>
    <s v="-1"/>
    <s v="2023-10-20T14:46:39+05:30"/>
    <s v="-1"/>
    <s v="2023-10-20T14:46:39+05:30"/>
    <s v="SPEAK TO WOMEN WHO ARE 25 - 45 YEARS OF AGE"/>
    <s v="-1"/>
    <s v="-1"/>
    <s v="-1"/>
    <s v="-1"/>
    <s v="-1"/>
    <s v="-1"/>
    <s v="-1"/>
    <s v="2023-10-20"/>
    <s v="14:46:42"/>
    <s v="-1"/>
    <s v="8"/>
    <s v="2023-10-20T14:46:43+05:30"/>
    <s v="-1"/>
    <s v="0"/>
    <s v="-1"/>
    <s v="Kavita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4:49:58+05:30"/>
    <s v="-1"/>
    <s v="199"/>
    <s v="2023-10-20T14:49:58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Maggi Masala Noodles"/>
    <s v="2023-10-20T14:55:24+05:30"/>
    <s v="-1"/>
    <s v="32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4:55:46+05:30"/>
    <s v="2023-10-20T14:55:49+05:30"/>
    <s v="-1"/>
    <s v="547"/>
    <s v="-1"/>
    <s v="2023-10-20T14:55:46+05:30"/>
    <s v="2023-10-20T14:55:49+05:30"/>
    <s v="2023-10-20T14:55:49+05:30"/>
    <s v="-1"/>
    <s v="1697793949"/>
    <s v="2023-10-20T14:55:49+05:30"/>
    <s v="WILLING TO PARTICIPATE"/>
    <s v="-1"/>
    <s v=""/>
    <s v="-1"/>
    <s v="SAFFOLA MASALA OATS - VEGGIE TWIST CURRENT (BJ6)"/>
    <s v="House no.551kha/36"/>
    <s v="Sardari kheda Barha"/>
    <s v="Alambagh "/>
    <s v="226005"/>
    <s v="House no.551kha/36"/>
    <s v="Sardari kheda Barha"/>
    <s v="Alambagh"/>
    <s v="226005"/>
    <s v="7275329264"/>
    <s v="-1"/>
    <s v="7275329264"/>
    <s v="-1"/>
    <s v="SSC/ HSC"/>
    <s v="-1"/>
    <s v="HOUSEWIFE"/>
    <s v=""/>
    <s v="3"/>
    <s v="1"/>
    <s v="0"/>
    <s v="0"/>
    <s v="0"/>
    <s v="0"/>
    <s v="1"/>
    <s v="1"/>
    <s v="0"/>
    <s v="0"/>
    <s v="0"/>
    <s v="1"/>
    <s v="YES"/>
    <s v="2023-10-20T15:01:02+05:30"/>
    <s v="-1"/>
    <s v="1697794262"/>
    <s v="-1"/>
    <s v="-1"/>
    <s v="-1"/>
    <s v="Screener Section 1"/>
    <s v="Screener Section 2"/>
    <s v="0"/>
    <s v="0"/>
    <s v="Main Section 3"/>
    <s v="0"/>
    <s v="Main Section 5"/>
    <s v="2023-10-20T15:01:02+05:30"/>
    <s v="2023-10-20T15:01:02+05:30"/>
    <s v="-1"/>
    <s v="303"/>
    <s v="-1"/>
    <s v="80.90707833333333"/>
    <s v="26.81566833333333"/>
    <s v="80d 54' 25.482&quot; , 26d 48' 56.406&quot;_x000a_null"/>
    <s v="-1"/>
    <s v="-1"/>
    <s v="850"/>
    <s v="-1"/>
    <s v="2023-10-21"/>
    <s v="-1"/>
    <s v="-1"/>
    <s v="SAFFOLA MASALA OATS - VEGGIE TWIST CURRENT (BJ6)"/>
    <s v="2023-10-28"/>
    <s v="16:23:2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3"/>
    <n v="-1"/>
    <d v="2023-10-20T15:18:56"/>
    <s v="2234891034"/>
    <s v="Android_Subject"/>
    <m/>
    <s v="1.03:04:03"/>
    <d v="2023-10-20T18:41:14"/>
    <m/>
    <d v="2023-10-22T13:27:17"/>
    <m/>
    <m/>
    <b v="1"/>
    <n v="306"/>
    <b v="0"/>
    <m/>
    <s v="26.815578333"/>
    <s v="80.906881667"/>
    <s v="Approved"/>
    <n v="5.5"/>
    <m/>
    <m/>
    <m/>
    <d v="2023-10-20T15:18:56"/>
    <d v="2023-10-20T15:32:21"/>
    <s v="Anshu Srivastava"/>
    <n v="-1"/>
    <s v="-1"/>
    <s v="-1"/>
    <s v="LIVE"/>
    <s v="For Placement"/>
    <s v=""/>
    <s v="311111113"/>
    <s v="Shalini Shrivastava"/>
    <s v="-1"/>
    <s v="-1"/>
    <s v="1020"/>
    <s v="1518"/>
    <s v=""/>
    <s v="311111113-1020-1518"/>
    <s v="1"/>
    <s v="1"/>
    <s v="0"/>
    <s v="-1"/>
    <s v="-1"/>
    <s v="80.90684166666666"/>
    <s v="26.81563833333333"/>
    <s v="80d 54' 24.63&quot; , 26d 48' 56.298&quot;_x000a_null"/>
    <s v="96"/>
    <s v="-1"/>
    <s v="-1"/>
    <s v="0"/>
    <s v="100%"/>
    <s v="-1"/>
    <s v="CNST3"/>
    <s v="CS10"/>
    <s v="-1"/>
    <s v="-1"/>
    <s v="-1"/>
    <s v="-1"/>
    <s v="-1"/>
    <s v="2023-10-20T15:19:14+05:30"/>
    <s v="-1"/>
    <s v="2023-10-20T15:19:14+05:30"/>
    <s v="SPEAK TO WOMEN WHO ARE 25 - 45 YEARS OF AGE"/>
    <s v="-1"/>
    <s v="-1"/>
    <s v="-1"/>
    <s v="-1"/>
    <s v="-1"/>
    <s v="-1"/>
    <s v="-1"/>
    <s v="2023-10-20"/>
    <s v="15:19:17"/>
    <s v="-1"/>
    <s v="8"/>
    <s v="2023-10-20T15:19:35+05:30"/>
    <s v="-1"/>
    <s v="0"/>
    <s v="-1"/>
    <s v="Madhuri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24:05+05:30"/>
    <s v="-1"/>
    <s v="291"/>
    <s v="2023-10-20T15:24:0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28:08+05:30"/>
    <s v="-1"/>
    <s v="24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5:28:18+05:30"/>
    <s v="2023-10-20T15:28:18+05:30"/>
    <s v="-1"/>
    <s v="543"/>
    <s v="-1"/>
    <s v="2023-10-20T15:28:18+05:30"/>
    <s v="2023-10-20T15:28:18+05:30"/>
    <s v="2023-10-20T15:28:18+05:30"/>
    <s v="-1"/>
    <s v="1697795898"/>
    <s v="2023-10-20T15:28:18+05:30"/>
    <s v="WILLING TO PARTICIPATE"/>
    <s v="-1"/>
    <s v=""/>
    <s v="-1"/>
    <s v="SAFFOLA MASALA OATS - CLASSIC MASALA TEST (NP9)"/>
    <s v="house no.551kha/41"/>
    <s v="sardari kheda"/>
    <s v="Alambagh "/>
    <s v="226005"/>
    <s v="house no.551kha/41"/>
    <s v="sardari kheda"/>
    <s v="Alambagh"/>
    <s v="226005"/>
    <s v="6392527051"/>
    <s v="-1"/>
    <s v="6392527051"/>
    <s v="-1"/>
    <s v="SCHOOL-5 TO 9 YEARS"/>
    <s v="-1"/>
    <s v="HOUSEWIFE"/>
    <s v=""/>
    <s v="4"/>
    <s v="0"/>
    <s v="2"/>
    <s v="0"/>
    <s v="0"/>
    <s v="0"/>
    <s v="1"/>
    <s v="1"/>
    <s v="0"/>
    <s v="0"/>
    <s v="-1"/>
    <s v="-1"/>
    <s v="YES"/>
    <s v="2023-10-20T15:32:20+05:30"/>
    <s v="-1"/>
    <s v="1697796140"/>
    <s v="-1"/>
    <s v="-1"/>
    <s v="-1"/>
    <s v="Screener Section 1"/>
    <s v="Screener Section 2"/>
    <s v="0"/>
    <s v="0"/>
    <s v="Main Section 3"/>
    <s v="0"/>
    <s v="Main Section 5"/>
    <s v="2023-10-20T15:32:20+05:30"/>
    <s v="2023-10-20T15:32:20+05:30"/>
    <s v="-1"/>
    <s v="242"/>
    <s v="-1"/>
    <s v="80.90688166666668"/>
    <s v="26.81557833333333"/>
    <s v="80d 54' 24.774&quot; , 26d 48' 56.082&quot;_x000a_null"/>
    <s v="-1"/>
    <s v="-1"/>
    <s v="785"/>
    <s v="-1"/>
    <s v="2023-10-21"/>
    <s v="-1"/>
    <s v="-1"/>
    <s v="SAFFOLA MASALA OATS - CLASSIC MASALA TEST (NP9)"/>
    <s v="2023-10-28"/>
    <s v="16:22:5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4"/>
    <n v="-1"/>
    <d v="2023-10-20T15:37:49"/>
    <s v="2234891034"/>
    <s v="Android_Subject"/>
    <m/>
    <s v="1.02:44:48"/>
    <d v="2023-10-20T18:41:14"/>
    <m/>
    <d v="2023-10-22T13:27:17"/>
    <m/>
    <m/>
    <b v="1"/>
    <n v="306"/>
    <b v="0"/>
    <m/>
    <s v="26.815323333"/>
    <s v="80.9067"/>
    <s v="Approved"/>
    <n v="5.5"/>
    <m/>
    <m/>
    <m/>
    <d v="2023-10-20T15:37:49"/>
    <d v="2023-10-20T15:49:32"/>
    <s v="Anshu Srivastava"/>
    <n v="-1"/>
    <s v="-1"/>
    <s v="-1"/>
    <s v="LIVE"/>
    <s v="For Placement"/>
    <s v=""/>
    <s v="311111113"/>
    <s v="Shalini Shrivastav"/>
    <s v="-1"/>
    <s v="-1"/>
    <s v="1020"/>
    <s v="1537"/>
    <s v=""/>
    <s v="311111113-1020-1537"/>
    <s v="1"/>
    <s v="1"/>
    <s v="0"/>
    <s v="-1"/>
    <s v="-1"/>
    <s v="80.90675666666667"/>
    <s v="26.815448333333332"/>
    <s v="80d 54' 24.324&quot; , 26d 48' 55.614&quot;_x000a_null"/>
    <s v="96"/>
    <s v="-1"/>
    <s v="-1"/>
    <s v="0"/>
    <s v="100%"/>
    <s v="-1"/>
    <s v="CNST3"/>
    <s v="CS10"/>
    <s v="-1"/>
    <s v="-1"/>
    <s v="-1"/>
    <s v="-1"/>
    <s v="-1"/>
    <s v="2023-10-20T15:38:12+05:30"/>
    <s v="-1"/>
    <s v="2023-10-20T15:38:12+05:30"/>
    <s v="SPEAK TO WOMEN WHO ARE 25 - 45 YEARS OF AGE"/>
    <s v="-1"/>
    <s v="-1"/>
    <s v="-1"/>
    <s v="-1"/>
    <s v="-1"/>
    <s v="-1"/>
    <s v="-1"/>
    <s v="2023-10-20"/>
    <s v="15:38:14"/>
    <s v="-1"/>
    <s v="8"/>
    <s v="2023-10-20T15:38:14+05:30"/>
    <s v="-1"/>
    <s v="0"/>
    <s v="-1"/>
    <s v="Jyoti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40:29+05:30"/>
    <s v="-1"/>
    <s v="137"/>
    <s v="2023-10-20T15:40:2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44:33+05:30"/>
    <s v="-1"/>
    <s v="24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5:45:07+05:30"/>
    <s v="2023-10-20T15:45:09+05:30"/>
    <s v="-1"/>
    <s v="415"/>
    <s v="-1"/>
    <s v="2023-10-20T15:45:07+05:30"/>
    <s v="2023-10-20T15:45:09+05:30"/>
    <s v="2023-10-20T15:45:09+05:30"/>
    <s v="-1"/>
    <s v="1697796909"/>
    <s v="2023-10-20T15:45:09+05:30"/>
    <s v="WILLING TO PARTICIPATE"/>
    <s v="-1"/>
    <s v=""/>
    <s v="-1"/>
    <s v="SAFFOLA MASALA OATS - VEGGIE TWIST CURRENT (BJ6)"/>
    <s v="House no 551/87"/>
    <s v="Sardari kheda"/>
    <s v="Alambagh "/>
    <s v="226005"/>
    <s v="House no 551/87"/>
    <s v="Sardari kheda"/>
    <s v="Alambagh"/>
    <s v="226005"/>
    <s v="6306800314"/>
    <s v="-1"/>
    <s v="6306800314"/>
    <s v="-1"/>
    <s v="SSC/ HSC"/>
    <s v="-1"/>
    <s v="HOUSEWIFE"/>
    <s v=""/>
    <s v="5"/>
    <s v="1"/>
    <s v="1"/>
    <s v="0"/>
    <s v="0"/>
    <s v="0"/>
    <s v="1"/>
    <s v="1"/>
    <s v="1"/>
    <s v="0"/>
    <s v="1"/>
    <s v="0"/>
    <s v="YES"/>
    <s v="2023-10-20T15:49:31+05:30"/>
    <s v="-1"/>
    <s v="1697797171"/>
    <s v="-1"/>
    <s v="-1"/>
    <s v="-1"/>
    <s v="Screener Section 1"/>
    <s v="Screener Section 2"/>
    <s v="0"/>
    <s v="0"/>
    <s v="Main Section 3"/>
    <s v="0"/>
    <s v="Main Section 5"/>
    <s v="2023-10-20T15:49:31+05:30"/>
    <s v="2023-10-20T15:49:31+05:30"/>
    <s v="-1"/>
    <s v="265"/>
    <s v="-1"/>
    <s v="80.9067"/>
    <s v="26.815323333333335"/>
    <s v="80d 54' 24.12&quot; , 26d 48' 55.164&quot;_x000a_null"/>
    <s v="-1"/>
    <s v="-1"/>
    <s v="680"/>
    <s v="-1"/>
    <s v="2023-10-21"/>
    <s v="-1"/>
    <s v="-1"/>
    <s v="SAFFOLA MASALA OATS - VEGGIE TWIST CURRENT (BJ6)"/>
    <s v="2023-10-28"/>
    <s v="17:22:3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6"/>
    <n v="-1"/>
    <d v="2023-10-20T15:53:04"/>
    <s v="2234891034"/>
    <s v="Android_Subject"/>
    <m/>
    <s v="1.02:29:06"/>
    <d v="2023-10-20T18:41:14"/>
    <m/>
    <d v="2023-10-22T13:27:17"/>
    <m/>
    <m/>
    <b v="1"/>
    <n v="306"/>
    <b v="0"/>
    <m/>
    <s v="26.815486667"/>
    <s v="80.906983333"/>
    <s v="Approved"/>
    <n v="5.5"/>
    <m/>
    <m/>
    <m/>
    <d v="2023-10-20T15:53:04"/>
    <d v="2023-10-20T16:03:50"/>
    <s v="Anshu Srivastava"/>
    <n v="-1"/>
    <s v="-1"/>
    <s v="-1"/>
    <s v="LIVE"/>
    <s v="For Placement"/>
    <s v=""/>
    <s v="311111113"/>
    <s v="Shalini Shrivastava "/>
    <s v="-1"/>
    <s v="-1"/>
    <s v="1020"/>
    <s v="1553"/>
    <s v=""/>
    <s v="311111113-1020-1553"/>
    <s v="1"/>
    <s v="1"/>
    <s v="0"/>
    <s v="-1"/>
    <s v="-1"/>
    <s v="80.90698833333333"/>
    <s v="26.815481666666663"/>
    <s v="80d 54' 25.158&quot; , 26d 48' 55.734&quot;_x000a_null"/>
    <s v="96"/>
    <s v="-1"/>
    <s v="-1"/>
    <s v="0"/>
    <s v="100%"/>
    <s v="-1"/>
    <s v="CNST3"/>
    <s v="CS10"/>
    <s v="-1"/>
    <s v="-1"/>
    <s v="-1"/>
    <s v="-1"/>
    <s v="-1"/>
    <s v="2023-10-20T15:53:17+05:30"/>
    <s v="-1"/>
    <s v="2023-10-20T15:53:17+05:30"/>
    <s v="SPEAK TO WOMEN WHO ARE 25 - 45 YEARS OF AGE"/>
    <s v="-1"/>
    <s v="-1"/>
    <s v="-1"/>
    <s v="-1"/>
    <s v="-1"/>
    <s v="-1"/>
    <s v="-1"/>
    <s v="2023-10-20"/>
    <s v="15:53:20"/>
    <s v="-1"/>
    <s v="8"/>
    <s v="2023-10-20T15:53:20+05:30"/>
    <s v="-1"/>
    <s v="0"/>
    <s v="-1"/>
    <s v="Ekta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55:55+05:30"/>
    <s v="-1"/>
    <s v="158"/>
    <s v="2023-10-20T15:55:5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59:33+05:30"/>
    <s v="-1"/>
    <s v="21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5:59:48+05:30"/>
    <s v="2023-10-20T15:59:48+05:30"/>
    <s v="-1"/>
    <s v="392"/>
    <s v="-1"/>
    <s v="2023-10-20T15:59:49+05:30"/>
    <s v="2023-10-20T15:59:49+05:30"/>
    <s v="2023-10-20T15:59:49+05:30"/>
    <s v="-1"/>
    <s v="1697797789"/>
    <s v="2023-10-20T15:59:49+05:30"/>
    <s v="WILLING TO PARTICIPATE"/>
    <s v="-1"/>
    <s v=""/>
    <s v="-1"/>
    <s v="SAFFOLA MASALA OATS - CLASSIC MASALA TEST (NP9)"/>
    <s v="house no.551/kha 49"/>
    <s v="Sardari kheda Barha"/>
    <s v="Alambagh "/>
    <s v="226005"/>
    <s v="house no.551/kha 49"/>
    <s v="Sardari kheda Barha"/>
    <s v="Alambagh"/>
    <s v="226005"/>
    <s v="9026405234"/>
    <s v="-1"/>
    <s v="9026405234"/>
    <s v="-1"/>
    <s v="GRADUATE/ POST GRADUATE: GENERAL"/>
    <s v="-1"/>
    <s v="HOUSEWIFE"/>
    <s v=""/>
    <s v="3"/>
    <s v="1"/>
    <s v="0"/>
    <s v="0"/>
    <s v="0"/>
    <s v="0"/>
    <s v="1"/>
    <s v="1"/>
    <s v="0"/>
    <s v="0"/>
    <s v="1"/>
    <s v="0"/>
    <s v="YES"/>
    <s v="2023-10-20T16:03:31+05:30"/>
    <s v="-1"/>
    <s v="1697798011"/>
    <s v="-1"/>
    <s v="-1"/>
    <s v="-1"/>
    <s v="Screener Section 1"/>
    <s v="Screener Section 2"/>
    <s v="0"/>
    <s v="0"/>
    <s v="Main Section 3"/>
    <s v="0"/>
    <s v="Main Section 5"/>
    <s v="2023-10-20T16:03:31+05:30"/>
    <s v="2023-10-20T16:03:31+05:30"/>
    <s v="-1"/>
    <s v="223"/>
    <s v="-1"/>
    <s v="80.90698333333333"/>
    <s v="26.81548666666667"/>
    <s v="80d 54' 25.14&quot; , 26d 48' 55.752&quot;_x000a_null"/>
    <s v="-1"/>
    <s v="-1"/>
    <s v="615"/>
    <s v="-1"/>
    <s v="2023-10-21"/>
    <s v="-1"/>
    <s v="-1"/>
    <s v="SAFFOLA MASALA OATS - CLASSIC MASALA TEST (NP9)"/>
    <s v="2023-10-28"/>
    <s v="16:22:0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7048"/>
    <n v="-1"/>
    <d v="2023-10-20T10:47:42"/>
    <s v="2234891030"/>
    <s v="Android_Subject"/>
    <m/>
    <d v="1899-12-30T00:11:57"/>
    <d v="2023-10-20T20:15:49"/>
    <m/>
    <d v="2023-10-21T17:18:25"/>
    <m/>
    <m/>
    <b v="1"/>
    <n v="306"/>
    <b v="0"/>
    <m/>
    <s v="19.09044391"/>
    <s v="72.88703216"/>
    <s v="Returned To Surveyor"/>
    <n v="5.5"/>
    <m/>
    <m/>
    <m/>
    <d v="2023-10-20T10:47:42"/>
    <d v="2023-10-20T10:59:39"/>
    <s v="Rupali Kaskar"/>
    <n v="-1"/>
    <s v="-1"/>
    <s v="-1"/>
    <s v="LIVE"/>
    <s v="-1"/>
    <s v=""/>
    <s v="211111116"/>
    <s v="MORE"/>
    <s v="-1"/>
    <s v="-1"/>
    <s v="1020"/>
    <s v="1047"/>
    <s v=""/>
    <s v="211111116-1020-1047"/>
    <s v="1"/>
    <s v="1"/>
    <s v="0"/>
    <s v="-1"/>
    <s v="-1"/>
    <s v="72.88705367"/>
    <s v="19.09037626"/>
    <s v="72d 53' 13.393&quot; , 19d 5' 25.355&quot;_x000a_null"/>
    <s v="96"/>
    <s v="-1"/>
    <s v="-1"/>
    <s v="0"/>
    <s v="100%"/>
    <s v="-1"/>
    <s v="CNST1"/>
    <s v="CS9C"/>
    <s v="-1"/>
    <s v="-1"/>
    <s v="-1"/>
    <s v="-1"/>
    <s v="-1"/>
    <s v="2023-10-20T10:47:59+05:30"/>
    <s v="-1"/>
    <s v="2023-10-20T10:47:59+05:30"/>
    <s v="SPEAK TO WOMEN WHO ARE 25 - 45 YEARS OF AGE"/>
    <s v="-1"/>
    <s v="-1"/>
    <s v="-1"/>
    <s v="-1"/>
    <s v="-1"/>
    <s v="-1"/>
    <s v="-1"/>
    <s v="2023-10-20"/>
    <s v="10:48:05"/>
    <s v="-1"/>
    <s v="8"/>
    <s v="2023-10-20T10:48:06+05:30"/>
    <s v="-1"/>
    <s v="0"/>
    <s v="-1"/>
    <s v="ASWINI GAIKAWAD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0:52:09+05:30"/>
    <s v="-1"/>
    <s v="250"/>
    <s v="2023-10-20T10:52:0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0T10:54:59+05:30"/>
    <s v="-1"/>
    <s v="17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0:55:07+05:30"/>
    <s v="2023-10-20T10:55:07+05:30"/>
    <s v="-1"/>
    <s v="428"/>
    <s v="-1"/>
    <s v="2023-10-20T10:55:07+05:30"/>
    <s v="2023-10-20T10:55:07+05:30"/>
    <s v="2023-10-20T10:55:07+05:30"/>
    <s v="-1"/>
    <s v="1697779507"/>
    <s v="2023-10-20T10:55:07+05:30"/>
    <s v="WILLING TO PARTICIPATE"/>
    <s v="-1"/>
    <s v=""/>
    <s v="-1"/>
    <s v="SAFFOLA MASALA OATS - CLASSIC MASALA TEST (NP9)"/>
    <s v="TRUPATI SADAN 2/23 NEAR SHIVAJI MAIDAN"/>
    <s v="KAJUPADA PIPE LINE"/>
    <s v="SAKINAKA"/>
    <s v="400072"/>
    <s v="TRUPATI SADAN 2/23 NEAR SHIVAJI MAIDAN"/>
    <s v="KAJUPADA PIPE LINE"/>
    <s v="SAKINAKA"/>
    <s v="400072"/>
    <s v="9870022086"/>
    <s v="-1"/>
    <s v="9870022086"/>
    <s v="-1"/>
    <s v="GRADUATE/ POST GRADUATE: GENERAL"/>
    <s v="-1"/>
    <s v="EMPLOYED"/>
    <s v="Working full time"/>
    <s v="5"/>
    <s v="0"/>
    <s v="1"/>
    <s v="0"/>
    <s v="0"/>
    <s v="0"/>
    <s v="1"/>
    <s v="1"/>
    <s v="1"/>
    <s v="1"/>
    <s v="-1"/>
    <s v="-1"/>
    <s v="YES"/>
    <s v="2023-10-20T10:59:37+05:30"/>
    <s v="-1"/>
    <s v="1697779777"/>
    <s v="-1"/>
    <s v="-1"/>
    <s v="-1"/>
    <s v="Screener Section 1"/>
    <s v="Screener Section 2"/>
    <s v="0"/>
    <s v="0"/>
    <s v="Main Section 3"/>
    <s v="0"/>
    <s v="Main Section 5"/>
    <s v="2023-10-20T10:59:37+05:30"/>
    <s v="2023-10-20T10:59:37+05:30"/>
    <s v="-1"/>
    <s v="270"/>
    <s v="-1"/>
    <s v="72.88703216"/>
    <s v="19.09044391"/>
    <s v="72d 53' 13.316&quot; , 19d 5' 25.598&quot;_x000a_null"/>
    <s v="-1"/>
    <s v="-1"/>
    <s v="69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7049"/>
    <n v="-1"/>
    <d v="2023-10-20T11:30:13"/>
    <s v="2234891030"/>
    <s v="Android_Subject"/>
    <m/>
    <d v="1899-12-30T00:12:25"/>
    <d v="2023-10-20T20:15:49"/>
    <m/>
    <d v="2023-10-21T17:18:25"/>
    <m/>
    <m/>
    <b v="1"/>
    <n v="306"/>
    <b v="0"/>
    <m/>
    <s v="19.09057772"/>
    <s v="72.88705431"/>
    <s v="Returned To Surveyor"/>
    <n v="5.5"/>
    <m/>
    <m/>
    <m/>
    <d v="2023-10-20T11:30:13"/>
    <d v="2023-10-20T11:42:38"/>
    <s v="Rupali Kaskar"/>
    <n v="-1"/>
    <s v="-1"/>
    <s v="-1"/>
    <s v="LIVE"/>
    <s v="-1"/>
    <s v=""/>
    <s v="211111116"/>
    <s v="MORE"/>
    <s v="-1"/>
    <s v="-1"/>
    <s v="1020"/>
    <s v="1130"/>
    <s v=""/>
    <s v="211111116-1020-1130"/>
    <s v="1"/>
    <s v="1"/>
    <s v="0"/>
    <s v="-1"/>
    <s v="-1"/>
    <s v="72.88707455"/>
    <s v="19.09048095"/>
    <s v="72d 53' 13.468&quot; , 19d 5' 25.731&quot;_x000a_null"/>
    <s v="96"/>
    <s v="-1"/>
    <s v="-1"/>
    <s v="0"/>
    <s v="100%"/>
    <s v="-1"/>
    <s v="CNST1"/>
    <s v="CS9C"/>
    <s v="-1"/>
    <s v="-1"/>
    <s v="-1"/>
    <s v="-1"/>
    <s v="-1"/>
    <s v="2023-10-20T11:30:28+05:30"/>
    <s v="-1"/>
    <s v="2023-10-20T11:30:28+05:30"/>
    <s v="SPEAK TO WOMEN WHO ARE 25 - 45 YEARS OF AGE"/>
    <s v="-1"/>
    <s v="-1"/>
    <s v="-1"/>
    <s v="-1"/>
    <s v="-1"/>
    <s v="-1"/>
    <s v="-1"/>
    <s v="2023-10-20"/>
    <s v="11:30:30"/>
    <s v="-1"/>
    <s v="8"/>
    <s v="2023-10-20T11:30:31+05:30"/>
    <s v="-1"/>
    <s v="0"/>
    <s v="-1"/>
    <s v="GITANJALI VENGURLEKAR"/>
    <x v="3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1:33:41+05:30"/>
    <s v="-1"/>
    <s v="193"/>
    <s v="2023-10-20T11:33:4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0T11:36:49+05:30"/>
    <s v="-1"/>
    <s v="18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1:36:56+05:30"/>
    <s v="2023-10-20T11:36:56+05:30"/>
    <s v="-1"/>
    <s v="388"/>
    <s v="-1"/>
    <s v="2023-10-20T11:36:56+05:30"/>
    <s v="2023-10-20T11:36:56+05:30"/>
    <s v="2023-10-20T11:36:56+05:30"/>
    <s v="-1"/>
    <s v="1697782016"/>
    <s v="2023-10-20T11:36:56+05:30"/>
    <s v="WILLING TO PARTICIPATE"/>
    <s v="-1"/>
    <s v=""/>
    <s v="-1"/>
    <s v="SAFFOLA MASALA OATS - CLASSIC MASALA TEST (NP9)"/>
    <s v="GHATE CHAWL 5/4 NEAR GANESH MAIDAN "/>
    <s v="KAJUPADA PIPE LINE"/>
    <s v="SAKINAKA"/>
    <s v="400072"/>
    <s v="GHATE CHAWL 5/4 NEAR GANESH MAIDAN"/>
    <s v="KAJUPADA PIPE LINE"/>
    <s v="SAKINAKA"/>
    <s v="400072"/>
    <s v="9833160212"/>
    <s v="-1"/>
    <s v="9833160212"/>
    <s v="-1"/>
    <s v="GRADUATE/ POST GRADUATE: GENERAL"/>
    <s v="-1"/>
    <s v="HOUSEWIFE"/>
    <s v=""/>
    <s v="5"/>
    <s v="0"/>
    <s v="1"/>
    <s v="0"/>
    <s v="1"/>
    <s v="1"/>
    <s v="2"/>
    <s v="0"/>
    <s v="0"/>
    <s v="0"/>
    <s v="-1"/>
    <s v="-1"/>
    <s v="YES"/>
    <s v="2023-10-20T11:42:36+05:30"/>
    <s v="-1"/>
    <s v="1697782356"/>
    <s v="-1"/>
    <s v="-1"/>
    <s v="-1"/>
    <s v="Screener Section 1"/>
    <s v="Screener Section 2"/>
    <s v="0"/>
    <s v="0"/>
    <s v="Main Section 3"/>
    <s v="0"/>
    <s v="Main Section 5"/>
    <s v="2023-10-20T11:42:36+05:30"/>
    <s v="2023-10-20T11:42:36+05:30"/>
    <s v="-1"/>
    <s v="341"/>
    <s v="-1"/>
    <s v="72.88705431"/>
    <s v="19.09057772"/>
    <s v="72d 53' 13.396&quot; , 19d 5' 26.08&quot;_x000a_null"/>
    <s v="-1"/>
    <s v="-1"/>
    <s v="72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7050"/>
    <n v="-1"/>
    <d v="2023-10-20T13:09:11"/>
    <s v="2234891030"/>
    <s v="Android_Subject"/>
    <m/>
    <d v="1899-12-30T00:12:09"/>
    <d v="2023-10-20T20:15:49"/>
    <m/>
    <d v="2023-10-21T17:18:25"/>
    <m/>
    <m/>
    <b v="1"/>
    <n v="306"/>
    <b v="0"/>
    <m/>
    <s v="19.09052996"/>
    <s v="72.88702939"/>
    <s v="Returned To Surveyor"/>
    <n v="5.5"/>
    <m/>
    <m/>
    <m/>
    <d v="2023-10-20T13:09:11"/>
    <d v="2023-10-20T13:21:20"/>
    <s v="Rupali Kaskar"/>
    <n v="-1"/>
    <s v="-1"/>
    <s v="-1"/>
    <s v="LIVE"/>
    <s v="-1"/>
    <s v=""/>
    <s v="211111116"/>
    <s v="MORE"/>
    <s v="-1"/>
    <s v="-1"/>
    <s v="1020"/>
    <s v="1309"/>
    <s v=""/>
    <s v="211111116-1020-1309"/>
    <s v="1"/>
    <s v="1"/>
    <s v="0"/>
    <s v="-1"/>
    <s v="-1"/>
    <s v="72.88704377"/>
    <s v="19.09052747"/>
    <s v="72d 53' 13.358&quot; , 19d 5' 25.899&quot;_x000a_null"/>
    <s v="96"/>
    <s v="-1"/>
    <s v="-1"/>
    <s v="0"/>
    <s v="100%"/>
    <s v="-1"/>
    <s v="CNST1"/>
    <s v="CS9C"/>
    <s v="-1"/>
    <s v="-1"/>
    <s v="-1"/>
    <s v="-1"/>
    <s v="-1"/>
    <s v="2023-10-20T13:09:39+05:30"/>
    <s v="-1"/>
    <s v="2023-10-20T13:09:39+05:30"/>
    <s v="SPEAK TO WOMEN WHO ARE 25 - 45 YEARS OF AGE"/>
    <s v="-1"/>
    <s v="-1"/>
    <s v="-1"/>
    <s v="-1"/>
    <s v="-1"/>
    <s v="-1"/>
    <s v="-1"/>
    <s v="2023-10-20"/>
    <s v="13:09:41"/>
    <s v="-1"/>
    <s v="8"/>
    <s v="2023-10-20T13:09:42+05:30"/>
    <s v="-1"/>
    <s v="0"/>
    <s v="-1"/>
    <s v="SWETA TRIMUKE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3:13:21+05:30"/>
    <s v="-1"/>
    <s v="222"/>
    <s v="2023-10-20T13:13:21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3:16:09+05:30"/>
    <s v="-1"/>
    <s v="16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3:16:16+05:30"/>
    <s v="2023-10-20T13:16:16+05:30"/>
    <s v="-1"/>
    <s v="397"/>
    <s v="-1"/>
    <s v="2023-10-20T13:16:16+05:30"/>
    <s v="2023-10-20T13:16:16+05:30"/>
    <s v="2023-10-20T13:16:16+05:30"/>
    <s v="-1"/>
    <s v="1697787976"/>
    <s v="2023-10-20T13:16:16+05:30"/>
    <s v="WILLING TO PARTICIPATE"/>
    <s v="-1"/>
    <s v=""/>
    <s v="-1"/>
    <s v="SAFFOLA MASALA OATS - CLASSIC MASALA TEST (NP9)"/>
    <s v="PANCHASHILA CHAWL 6/6 NEAR NANA NANI PARK"/>
    <s v="L B S MARG"/>
    <s v="KURLA WEST SUNDER BAG"/>
    <s v="400070"/>
    <s v="PANCHASHILA CHAWL 6/6 NEAR NANA NANI PARK"/>
    <s v="L B S MARG"/>
    <s v="KURLA WEST SUNDER BAG"/>
    <s v="400070"/>
    <s v="8451037191"/>
    <s v="-1"/>
    <s v="8451037191"/>
    <s v="-1"/>
    <s v="GRADUATE/ POST GRADUATE: GENERAL"/>
    <s v="-1"/>
    <s v="HOUSEWIFE"/>
    <s v=""/>
    <s v="4"/>
    <s v="1"/>
    <s v="1"/>
    <s v="0"/>
    <s v="0"/>
    <s v="0"/>
    <s v="1"/>
    <s v="1"/>
    <s v="0"/>
    <s v="0"/>
    <s v="1"/>
    <s v="0"/>
    <s v="YES"/>
    <s v="2023-10-20T13:21:19+05:30"/>
    <s v="-1"/>
    <s v="1697788279"/>
    <s v="-1"/>
    <s v="-1"/>
    <s v="-1"/>
    <s v="Screener Section 1"/>
    <s v="Screener Section 2"/>
    <s v="0"/>
    <s v="0"/>
    <s v="Main Section 3"/>
    <s v="0"/>
    <s v="Main Section 5"/>
    <s v="2023-10-20T13:21:19+05:30"/>
    <s v="2023-10-20T13:21:19+05:30"/>
    <s v="-1"/>
    <s v="303"/>
    <s v="-1"/>
    <s v="72.88702939"/>
    <s v="19.09052996"/>
    <s v="72d 53' 13.306&quot; , 19d 5' 25.908&quot;_x000a_null"/>
    <s v="-1"/>
    <s v="-1"/>
    <s v="70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89"/>
    <n v="-1"/>
    <d v="2023-10-20T16:03:09"/>
    <s v="2234891014"/>
    <s v="Android_Subject"/>
    <m/>
    <d v="1899-12-30T00:15:23"/>
    <d v="2023-10-20T21:20:25"/>
    <m/>
    <d v="9999-12-31T23:59:59"/>
    <m/>
    <m/>
    <b v="1"/>
    <n v="306"/>
    <b v="0"/>
    <m/>
    <m/>
    <m/>
    <s v="Returned To Surveyor"/>
    <n v="5.5"/>
    <m/>
    <m/>
    <m/>
    <d v="2023-10-20T16:03:09"/>
    <d v="2023-10-20T16:18:32"/>
    <s v="N/A"/>
    <n v="-1"/>
    <s v="-1"/>
    <s v="-1"/>
    <s v="LIVE"/>
    <s v="-1"/>
    <s v=""/>
    <s v="111111117"/>
    <s v="Annu gupta"/>
    <s v="-1"/>
    <s v="-1"/>
    <s v="1020"/>
    <s v="1603"/>
    <s v=""/>
    <s v="111111117-1020-160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6:03:22+05:30"/>
    <s v="-1"/>
    <s v="2023-10-20T16:03:22+05:30"/>
    <s v="SPEAK TO WOMEN WHO ARE 25 - 45 YEARS OF AGE"/>
    <s v="-1"/>
    <s v="-1"/>
    <s v="-1"/>
    <s v="-1"/>
    <s v="-1"/>
    <s v="-1"/>
    <s v="-1"/>
    <s v="2023-10-20"/>
    <s v="16:03:24"/>
    <s v="-1"/>
    <s v="8"/>
    <s v="2023-10-20T16:03:25+05:30"/>
    <s v="-1"/>
    <s v="0"/>
    <s v="-1"/>
    <s v="Kamini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6:08:48+05:30"/>
    <s v="-1"/>
    <s v="326"/>
    <s v="2023-10-20T16:08:48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6:11:01+05:30"/>
    <s v="-1"/>
    <s v="13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6:11:32+05:30"/>
    <s v="2023-10-20T16:11:32+05:30"/>
    <s v="-1"/>
    <s v="490"/>
    <s v="-1"/>
    <s v="2023-10-20T16:11:32+05:30"/>
    <s v="2023-10-20T16:11:32+05:30"/>
    <s v="2023-10-20T16:11:32+05:30"/>
    <s v="-1"/>
    <s v="1697798492"/>
    <s v="2023-10-20T16:11:32+05:30"/>
    <s v="WILLING TO PARTICIPATE"/>
    <s v="-1"/>
    <s v=""/>
    <s v="-1"/>
    <s v="SAFFOLA MASALA OATS - VEGGIE TWIST CURRENT (BJ6)"/>
    <s v="Rz-152"/>
    <s v="Rz block"/>
    <s v="sagarpur"/>
    <s v="110046"/>
    <s v="Rz-152"/>
    <s v="Rz block"/>
    <s v="sagarpur"/>
    <s v="110046"/>
    <s v="8700383116"/>
    <s v="-1"/>
    <s v="8700383116"/>
    <s v="-1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20T16:18:31+05:30"/>
    <s v="-1"/>
    <s v="1697798911"/>
    <s v="-1"/>
    <s v="-1"/>
    <s v="-1"/>
    <s v="Screener Section 1"/>
    <s v="Screener Section 2"/>
    <s v="0"/>
    <s v="0"/>
    <s v="Main Section 3"/>
    <s v="0"/>
    <s v="Main Section 5"/>
    <s v="2023-10-20T16:18:31+05:30"/>
    <s v="2023-10-20T16:18:31+05:30"/>
    <s v="-1"/>
    <s v="420"/>
    <s v="-1"/>
    <s v="NaN"/>
    <s v="NaN"/>
    <s v="-1"/>
    <s v="-1"/>
    <s v="-1"/>
    <s v="91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0"/>
    <n v="-1"/>
    <d v="2023-10-20T16:45:02"/>
    <s v="2234891014"/>
    <s v="Android_Subject"/>
    <m/>
    <d v="1899-12-30T00:15:57"/>
    <d v="2023-10-20T21:20:25"/>
    <m/>
    <d v="9999-12-31T23:59:59"/>
    <m/>
    <m/>
    <b v="1"/>
    <n v="306"/>
    <b v="0"/>
    <m/>
    <m/>
    <m/>
    <s v="Returned To Surveyor"/>
    <n v="5.5"/>
    <m/>
    <m/>
    <m/>
    <d v="2023-10-20T16:45:02"/>
    <d v="2023-10-20T17:00:59"/>
    <s v="N/A"/>
    <n v="-1"/>
    <s v="-1"/>
    <s v="-1"/>
    <s v="LIVE"/>
    <s v="-1"/>
    <s v=""/>
    <s v="111111117"/>
    <s v="Annu gupta"/>
    <s v="-1"/>
    <s v="-1"/>
    <s v="1020"/>
    <s v="1645"/>
    <s v=""/>
    <s v="111111117-1020-164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6:45:14+05:30"/>
    <s v="-1"/>
    <s v="2023-10-20T16:45:14+05:30"/>
    <s v="SPEAK TO WOMEN WHO ARE 25 - 45 YEARS OF AGE"/>
    <s v="-1"/>
    <s v="-1"/>
    <s v="-1"/>
    <s v="-1"/>
    <s v="-1"/>
    <s v="-1"/>
    <s v="-1"/>
    <s v="2023-10-20"/>
    <s v="16:45:16"/>
    <s v="-1"/>
    <s v="8"/>
    <s v="2023-10-20T16:45:18+05:30"/>
    <s v="-1"/>
    <s v="0"/>
    <s v="-1"/>
    <s v="saloni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52:31+05:30"/>
    <s v="-1"/>
    <s v="437"/>
    <s v="2023-10-20T16:52:3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6:54:24+05:30"/>
    <s v="-1"/>
    <s v="11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6:54:38+05:30"/>
    <s v="2023-10-20T16:54:38+05:30"/>
    <s v="-1"/>
    <s v="564"/>
    <s v="-1"/>
    <s v="2023-10-20T16:54:38+05:30"/>
    <s v="2023-10-20T16:54:38+05:30"/>
    <s v="2023-10-20T16:54:38+05:30"/>
    <s v="-1"/>
    <s v="1697801078"/>
    <s v="2023-10-20T16:54:38+05:30"/>
    <s v="WILLING TO PARTICIPATE"/>
    <s v="-1"/>
    <s v=""/>
    <s v="-1"/>
    <s v="SAFFOLA MASALA OATS - CLASSIC MASALA TEST (NP9)"/>
    <s v="Rz-158"/>
    <s v="Rz block"/>
    <s v="sagarpur"/>
    <s v="110046"/>
    <s v="Rz-158"/>
    <s v="Rz block"/>
    <s v="sagarpur"/>
    <s v="110046"/>
    <s v="9810122790"/>
    <s v="-1"/>
    <s v="9810122790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0T17:00:58+05:30"/>
    <s v="-1"/>
    <s v="1697801458"/>
    <s v="-1"/>
    <s v="-1"/>
    <s v="-1"/>
    <s v="Screener Section 1"/>
    <s v="Screener Section 2"/>
    <s v="0"/>
    <s v="0"/>
    <s v="Main Section 3"/>
    <s v="0"/>
    <s v="Main Section 5"/>
    <s v="2023-10-20T17:00:58+05:30"/>
    <s v="2023-10-20T17:00:58+05:30"/>
    <s v="-1"/>
    <s v="381"/>
    <s v="-1"/>
    <s v="NaN"/>
    <s v="NaN"/>
    <s v="-1"/>
    <s v="-1"/>
    <s v="-1"/>
    <s v="94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1"/>
    <n v="-1"/>
    <d v="2023-10-20T17:20:17"/>
    <s v="2234891014"/>
    <s v="Android_Subject"/>
    <m/>
    <d v="1899-12-30T00:14:04"/>
    <d v="2023-10-20T21:20:25"/>
    <m/>
    <d v="9999-12-31T23:59:59"/>
    <m/>
    <m/>
    <b v="1"/>
    <n v="306"/>
    <b v="0"/>
    <m/>
    <m/>
    <m/>
    <s v="Returned To Surveyor"/>
    <n v="5.5"/>
    <m/>
    <m/>
    <m/>
    <d v="2023-10-20T17:20:17"/>
    <d v="2023-10-20T17:34:21"/>
    <s v="N/A"/>
    <n v="-1"/>
    <s v="-1"/>
    <s v="-1"/>
    <s v="LIVE"/>
    <s v="-1"/>
    <s v=""/>
    <s v="111111117"/>
    <s v="Annu gupta"/>
    <s v="-1"/>
    <s v="-1"/>
    <s v="1020"/>
    <s v="1720"/>
    <s v=""/>
    <s v="111111117-1020-172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7:20:34+05:30"/>
    <s v="-1"/>
    <s v="2023-10-20T17:20:34+05:30"/>
    <s v="SPEAK TO WOMEN WHO ARE 25 - 45 YEARS OF AGE"/>
    <s v="-1"/>
    <s v="-1"/>
    <s v="-1"/>
    <s v="-1"/>
    <s v="-1"/>
    <s v="-1"/>
    <s v="-1"/>
    <s v="2023-10-20"/>
    <s v="17:20:36"/>
    <s v="-1"/>
    <s v="8"/>
    <s v="2023-10-20T17:20:38+05:30"/>
    <s v="-1"/>
    <s v="0"/>
    <s v="-1"/>
    <s v="kiran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7:26:02+05:30"/>
    <s v="-1"/>
    <s v="328"/>
    <s v="2023-10-20T17:26:02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7:28:55+05:30"/>
    <s v="-1"/>
    <s v="17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7:29:16+05:30"/>
    <s v="2023-10-20T17:29:27+05:30"/>
    <s v="-1"/>
    <s v="522"/>
    <s v="-1"/>
    <s v="2023-10-20T17:29:16+05:30"/>
    <s v="2023-10-20T17:29:27+05:30"/>
    <s v="2023-10-20T17:29:27+05:30"/>
    <s v="-1"/>
    <s v="1697803167"/>
    <s v="2023-10-20T17:29:27+05:30"/>
    <s v="WILLING TO PARTICIPATE"/>
    <s v="-1"/>
    <s v=""/>
    <s v="-1"/>
    <s v="SAFFOLA MASALA OATS - VEGGIE TWIST TEST (LK2)"/>
    <s v="Rz-172"/>
    <s v="Rz block"/>
    <s v="sagarpur"/>
    <s v="110046"/>
    <s v="Rz-172"/>
    <s v="Rz block"/>
    <s v="sagarpur"/>
    <s v="110046"/>
    <s v="8750013353"/>
    <s v="-1"/>
    <s v="8750013353"/>
    <s v="-1"/>
    <s v="GRADUATE/ POST GRADUATE: GENERAL"/>
    <s v="-1"/>
    <s v="HOUSEWIFE"/>
    <s v=""/>
    <s v="4"/>
    <s v="0"/>
    <s v="0"/>
    <s v="2"/>
    <s v="0"/>
    <s v="0"/>
    <s v="1"/>
    <s v="1"/>
    <s v="0"/>
    <s v="0"/>
    <s v="-1"/>
    <s v="-1"/>
    <s v="YES"/>
    <s v="2023-10-20T17:34:20+05:30"/>
    <s v="-1"/>
    <s v="1697803460"/>
    <s v="-1"/>
    <s v="-1"/>
    <s v="-1"/>
    <s v="Screener Section 1"/>
    <s v="Screener Section 2"/>
    <s v="0"/>
    <s v="0"/>
    <s v="Main Section 3"/>
    <s v="0"/>
    <s v="Main Section 5"/>
    <s v="2023-10-20T17:34:20+05:30"/>
    <s v="2023-10-20T17:34:20+05:30"/>
    <s v="-1"/>
    <s v="304"/>
    <s v="-1"/>
    <s v="NaN"/>
    <s v="NaN"/>
    <s v="-1"/>
    <s v="-1"/>
    <s v="-1"/>
    <s v="82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2"/>
    <n v="-1"/>
    <d v="2023-10-20T17:55:02"/>
    <s v="2234891014"/>
    <s v="Android_Subject"/>
    <m/>
    <d v="1899-12-30T00:15:32"/>
    <d v="2023-10-20T21:20:25"/>
    <m/>
    <d v="9999-12-31T23:59:59"/>
    <m/>
    <m/>
    <b v="1"/>
    <n v="306"/>
    <b v="0"/>
    <m/>
    <m/>
    <m/>
    <s v="Returned To Surveyor"/>
    <n v="5.5"/>
    <m/>
    <m/>
    <m/>
    <d v="2023-10-20T17:55:02"/>
    <d v="2023-10-20T18:10:34"/>
    <s v="N/A"/>
    <n v="-1"/>
    <s v="-1"/>
    <s v="-1"/>
    <s v="LIVE"/>
    <s v="-1"/>
    <s v=""/>
    <s v="111111117"/>
    <s v="Annu gupta"/>
    <s v="-1"/>
    <s v="-1"/>
    <s v="1020"/>
    <s v="1755"/>
    <s v=""/>
    <s v="111111117-1020-175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7:55:13+05:30"/>
    <s v="-1"/>
    <s v="2023-10-20T17:55:13+05:30"/>
    <s v="SPEAK TO WOMEN WHO ARE 25 - 45 YEARS OF AGE"/>
    <s v="-1"/>
    <s v="-1"/>
    <s v="-1"/>
    <s v="-1"/>
    <s v="-1"/>
    <s v="-1"/>
    <s v="-1"/>
    <s v="2023-10-20"/>
    <s v="17:55:15"/>
    <s v="-1"/>
    <s v="8"/>
    <s v="2023-10-20T17:55:16+05:30"/>
    <s v="-1"/>
    <s v="0"/>
    <s v="-1"/>
    <s v="Sita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CHOOL-5 TO 9 YEARS"/>
    <s v="BUSINESSMEN/INDUSTRIALIST WITH NO. OF EMP. NONE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3"/>
    <s v="-1"/>
    <s v="NCCS A"/>
    <s v="It's usually me who chooses the food products that we use in this household"/>
    <s v="-1"/>
    <s v="2023-10-20T18:01:23+05:30"/>
    <s v="-1"/>
    <s v="370"/>
    <s v="2023-10-20T18:01:23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Kellogg's Muesli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8:04:43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8:04:55+05:30"/>
    <s v="2023-10-20T18:04:55+05:30"/>
    <s v="-1"/>
    <s v="581"/>
    <s v="-1"/>
    <s v="2023-10-20T18:04:55+05:30"/>
    <s v="2023-10-20T18:04:55+05:30"/>
    <s v="2023-10-20T18:04:55+05:30"/>
    <s v="-1"/>
    <s v="1697805295"/>
    <s v="2023-10-20T18:04:55+05:30"/>
    <s v="WILLING TO PARTICIPATE"/>
    <s v="-1"/>
    <s v=""/>
    <s v="-1"/>
    <s v="SAFFOLA MASALA OATS - VEGGIE TWIST TEST (LK2)"/>
    <s v="Rz-205"/>
    <s v="RZ block"/>
    <s v="sagarpur"/>
    <s v="110046"/>
    <s v="Rz-205"/>
    <s v="RZ block"/>
    <s v="sagarpur"/>
    <s v="110046"/>
    <s v="9513771417"/>
    <s v="-1"/>
    <s v="9513771417"/>
    <s v="-1"/>
    <s v="GRADUATE/ POST GRADUATE: GENERAL"/>
    <s v="-1"/>
    <s v="HOUSEWIFE"/>
    <s v=""/>
    <s v="4"/>
    <s v="0"/>
    <s v="2"/>
    <s v="0"/>
    <s v="0"/>
    <s v="1"/>
    <s v="1"/>
    <s v="0"/>
    <s v="0"/>
    <s v="0"/>
    <s v="-1"/>
    <s v="-1"/>
    <s v="YES"/>
    <s v="2023-10-20T18:10:33+05:30"/>
    <s v="-1"/>
    <s v="1697805633"/>
    <s v="-1"/>
    <s v="-1"/>
    <s v="-1"/>
    <s v="Screener Section 1"/>
    <s v="Screener Section 2"/>
    <s v="0"/>
    <s v="0"/>
    <s v="Main Section 3"/>
    <s v="0"/>
    <s v="Main Section 5"/>
    <s v="2023-10-20T18:10:33+05:30"/>
    <s v="2023-10-20T18:10:33+05:30"/>
    <s v="-1"/>
    <s v="339"/>
    <s v="-1"/>
    <s v="NaN"/>
    <s v="NaN"/>
    <s v="-1"/>
    <s v="-1"/>
    <s v="-1"/>
    <s v="92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3"/>
    <n v="-1"/>
    <d v="2023-10-20T18:35:03"/>
    <s v="2234891014"/>
    <s v="Android_Subject"/>
    <m/>
    <d v="1899-12-30T00:14:22"/>
    <d v="2023-10-20T21:20:25"/>
    <m/>
    <d v="9999-12-31T23:59:59"/>
    <m/>
    <m/>
    <b v="1"/>
    <n v="306"/>
    <b v="0"/>
    <m/>
    <m/>
    <m/>
    <s v="Returned To Surveyor"/>
    <n v="5.5"/>
    <m/>
    <m/>
    <m/>
    <d v="2023-10-20T18:35:03"/>
    <d v="2023-10-20T18:49:25"/>
    <s v="N/A"/>
    <n v="-1"/>
    <s v="-1"/>
    <s v="-1"/>
    <s v="LIVE"/>
    <s v="-1"/>
    <s v=""/>
    <s v="111111117"/>
    <s v="Annu gupta"/>
    <s v="-1"/>
    <s v="-1"/>
    <s v="1020"/>
    <s v="1835"/>
    <s v=""/>
    <s v="111111117-1020-18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8:35:16+05:30"/>
    <s v="-1"/>
    <s v="2023-10-20T18:35:16+05:30"/>
    <s v="SPEAK TO WOMEN WHO ARE 25 - 45 YEARS OF AGE"/>
    <s v="-1"/>
    <s v="-1"/>
    <s v="-1"/>
    <s v="-1"/>
    <s v="-1"/>
    <s v="-1"/>
    <s v="-1"/>
    <s v="2023-10-20"/>
    <s v="18:35:17"/>
    <s v="-1"/>
    <s v="8"/>
    <s v="2023-10-20T18:35:19+05:30"/>
    <s v="-1"/>
    <s v="0"/>
    <s v="-1"/>
    <s v="kamla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8:41:53+05:30"/>
    <s v="-1"/>
    <s v="397"/>
    <s v="2023-10-20T18:41:53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8:44:07+05:30"/>
    <s v="-1"/>
    <s v="13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8:44:13+05:30"/>
    <s v="2023-10-20T18:44:13+05:30"/>
    <s v="-1"/>
    <s v="537"/>
    <s v="-1"/>
    <s v="2023-10-20T18:44:13+05:30"/>
    <s v="2023-10-20T18:44:13+05:30"/>
    <s v="2023-10-20T18:44:13+05:30"/>
    <s v="-1"/>
    <s v="1697807653"/>
    <s v="2023-10-20T18:44:13+05:30"/>
    <s v="WILLING TO PARTICIPATE"/>
    <s v="-1"/>
    <s v=""/>
    <s v="-1"/>
    <s v="SAFFOLA MASALA OATS - CLASSIC MASALA CURRENT (AF3)"/>
    <s v="Rz-211"/>
    <s v="RZ block"/>
    <s v="sagarpur"/>
    <s v="110046"/>
    <s v="Rz-211"/>
    <s v="RZ block"/>
    <s v="sagarpur"/>
    <s v="110046"/>
    <s v="9818685992"/>
    <s v="-1"/>
    <s v="9818685992"/>
    <s v="-1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20T18:49:23+05:30"/>
    <s v="-1"/>
    <s v="1697807963"/>
    <s v="-1"/>
    <s v="-1"/>
    <s v="-1"/>
    <s v="Screener Section 1"/>
    <s v="Screener Section 2"/>
    <s v="0"/>
    <s v="0"/>
    <s v="Main Section 3"/>
    <s v="0"/>
    <s v="Main Section 5"/>
    <s v="2023-10-20T18:49:23+05:30"/>
    <s v="2023-10-20T18:49:23+05:30"/>
    <s v="-1"/>
    <s v="310"/>
    <s v="-1"/>
    <s v="NaN"/>
    <s v="NaN"/>
    <s v="-1"/>
    <s v="-1"/>
    <s v="-1"/>
    <s v="84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9750"/>
    <n v="-1"/>
    <d v="2023-10-19T12:10:06"/>
    <s v="2234891030"/>
    <s v="Android_Subject"/>
    <m/>
    <s v="6.06:45:04"/>
    <d v="2023-10-20T23:13:43"/>
    <m/>
    <d v="2023-10-25T18:11:27"/>
    <m/>
    <m/>
    <b v="1"/>
    <n v="306"/>
    <b v="0"/>
    <m/>
    <m/>
    <m/>
    <s v="Requires Approval"/>
    <n v="5.5"/>
    <m/>
    <m/>
    <m/>
    <d v="2023-10-19T12:10:06"/>
    <d v="2023-10-19T12:22:02"/>
    <s v="Sarvesh Mishra"/>
    <n v="-1"/>
    <s v="-1"/>
    <s v="-1"/>
    <s v="LIVE"/>
    <s v="For Placement"/>
    <s v=""/>
    <s v="211111114"/>
    <s v="pramila "/>
    <s v="-1"/>
    <s v="-1"/>
    <s v="1019"/>
    <s v="1210"/>
    <s v=""/>
    <s v="211111114-1019-121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9T12:10:34+05:30"/>
    <s v="-1"/>
    <s v="2023-10-19T12:10:34+05:30"/>
    <s v="SPEAK TO WOMEN WHO ARE 25 - 45 YEARS OF AGE"/>
    <s v="-1"/>
    <s v="-1"/>
    <s v="-1"/>
    <s v="-1"/>
    <s v="-1"/>
    <s v="-1"/>
    <s v="-1"/>
    <s v="2023-10-19"/>
    <s v="12:10:53"/>
    <s v="-1"/>
    <s v="8"/>
    <s v="2023-10-19T12:11:02+05:30"/>
    <s v="-1"/>
    <s v="9"/>
    <s v="-1"/>
    <s v="roma ruparel"/>
    <x v="3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2:13:46+05:30"/>
    <s v="-1"/>
    <s v="192"/>
    <s v="2023-10-19T12:13:46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Bagrrys"/>
    <s v="0"/>
    <s v="0"/>
    <s v="Kellogg's"/>
    <s v="Kellogg's Chocos"/>
    <s v="Kellogg's Cornflakes"/>
    <s v="0"/>
    <s v="0"/>
    <s v="0"/>
    <s v="0"/>
    <s v="Kwality"/>
    <s v="0"/>
    <s v="0"/>
    <s v="Patanjali Cornflakes"/>
    <s v="0"/>
    <s v="0"/>
    <s v="Yoga Bar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2:17:12+05:30"/>
    <s v="-1"/>
    <s v="20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2:18:01+05:30"/>
    <s v="2023-10-19T12:18:01+05:30"/>
    <s v="-1"/>
    <s v="446"/>
    <s v="-1"/>
    <s v="2023-10-19T12:18:01+05:30"/>
    <s v="2023-10-19T12:18:01+05:30"/>
    <s v="2023-10-19T12:18:01+05:30"/>
    <s v="-1"/>
    <s v="1697698081"/>
    <s v="2023-10-19T12:18:01+05:30"/>
    <s v="WILLING TO PARTICIPATE"/>
    <s v="-1"/>
    <s v=""/>
    <s v="-1"/>
    <s v="SAFFOLA MASALA OATS - CLASSIC MASALA CURRENT (AF3)"/>
    <s v="5/10 shantinagar "/>
    <s v="s g road "/>
    <s v="mahalaxmi "/>
    <s v="400011"/>
    <s v="5/10 shantinagar"/>
    <s v="s g road"/>
    <s v="mahalaxmi"/>
    <s v="400011"/>
    <s v="8928485159"/>
    <s v="-1"/>
    <s v="8928485159"/>
    <s v="-1"/>
    <s v="GRADUATE/ POST GRADUATE: GENERAL"/>
    <s v="-1"/>
    <s v="HOUSEWIFE"/>
    <s v=""/>
    <s v="5"/>
    <s v="0"/>
    <s v="0"/>
    <s v="0"/>
    <s v="0"/>
    <s v="1"/>
    <s v="2"/>
    <s v="1"/>
    <s v="0"/>
    <s v="1"/>
    <s v="-1"/>
    <s v="-1"/>
    <s v="YES"/>
    <s v="2023-10-19T12:22:01+05:30"/>
    <s v="-1"/>
    <s v="1697698321"/>
    <s v="-1"/>
    <s v="-1"/>
    <s v="-1"/>
    <s v="Screener Section 1"/>
    <s v="Screener Section 2"/>
    <s v="0"/>
    <s v="0"/>
    <s v="Main Section 3"/>
    <s v="0"/>
    <s v="Main Section 5"/>
    <s v="2023-10-19T12:22:01+05:30"/>
    <s v="2023-10-19T12:22:01+05:30"/>
    <s v="-1"/>
    <s v="240"/>
    <s v="-1"/>
    <s v="NaN"/>
    <s v="NaN"/>
    <s v="-1"/>
    <s v="-1"/>
    <s v="-1"/>
    <s v="686"/>
    <s v="-1"/>
    <s v="2023-10-25"/>
    <s v="-1"/>
    <s v="-1"/>
    <s v="SAFFOLA MASALA OATS - CLASSIC MASALA CURRENT (AF3)"/>
    <s v="2023-11-01"/>
    <s v="18:55:09"/>
    <x v="1"/>
    <x v="1"/>
    <x v="1"/>
    <s v="Vendor Team"/>
    <s v="sunil"/>
    <s v="Sup:-2"/>
    <s v="-1"/>
    <s v="2023-10-19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9759"/>
    <n v="-1"/>
    <d v="2023-10-19T10:37:41"/>
    <s v="2234891030"/>
    <s v="Android_Subject"/>
    <m/>
    <s v="6.08:18:26"/>
    <d v="2023-10-20T23:14:13"/>
    <m/>
    <d v="2023-10-25T18:11:27"/>
    <m/>
    <m/>
    <b v="1"/>
    <n v="306"/>
    <b v="0"/>
    <m/>
    <s v="18.98374779"/>
    <s v="72.82857626"/>
    <s v="Requires Approval"/>
    <n v="5.5"/>
    <m/>
    <m/>
    <m/>
    <d v="2023-10-19T10:37:41"/>
    <d v="2023-10-19T10:50:29"/>
    <s v="Sarvesh Mishra"/>
    <n v="-1"/>
    <s v="-1"/>
    <s v="-1"/>
    <s v="LIVE"/>
    <s v="For Placement"/>
    <s v=""/>
    <s v="211111114"/>
    <s v="pramila"/>
    <s v="-1"/>
    <s v="-1"/>
    <s v="1019"/>
    <s v="1037"/>
    <s v=""/>
    <s v="211111114-1019-1037"/>
    <s v="1"/>
    <s v="1"/>
    <s v="0"/>
    <s v="-1"/>
    <s v="-1"/>
    <s v="72.82832027"/>
    <s v="18.98386382"/>
    <s v="72d 49' 41.953&quot; , 18d 59' 1.91&quot;_x000a_null"/>
    <s v="96"/>
    <s v="-1"/>
    <s v="-1"/>
    <s v="0"/>
    <s v="100%"/>
    <s v="-1"/>
    <s v="CNST3"/>
    <s v="CS10"/>
    <s v="-1"/>
    <s v="-1"/>
    <s v="-1"/>
    <s v="-1"/>
    <s v="-1"/>
    <s v="2023-10-19T10:38:04+05:30"/>
    <s v="-1"/>
    <s v="2023-10-19T10:38:04+05:30"/>
    <s v="SPEAK TO WOMEN WHO ARE 25 - 45 YEARS OF AGE"/>
    <s v="-1"/>
    <s v="-1"/>
    <s v="-1"/>
    <s v="-1"/>
    <s v="-1"/>
    <s v="-1"/>
    <s v="-1"/>
    <s v="2023-10-19"/>
    <s v="10:38:18"/>
    <s v="-1"/>
    <s v="8"/>
    <s v="2023-10-19T10:38:26+05:30"/>
    <s v="-1"/>
    <s v="9"/>
    <s v="-1"/>
    <s v="meena  padaya"/>
    <x v="3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0:41:30+05:30"/>
    <s v="-1"/>
    <s v="206"/>
    <s v="2023-10-19T10:41:30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Maggi Hot Heads Noodles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9T10:45:14+05:30"/>
    <s v="-1"/>
    <s v="22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0:46:08+05:30"/>
    <s v="2023-10-19T10:46:08+05:30"/>
    <s v="-1"/>
    <s v="485"/>
    <s v="-1"/>
    <s v="2023-10-19T10:46:08+05:30"/>
    <s v="2023-10-19T10:46:08+05:30"/>
    <s v="2023-10-19T10:46:08+05:30"/>
    <s v="-1"/>
    <s v="1697692568"/>
    <s v="2023-10-19T10:46:08+05:30"/>
    <s v="WILLING TO PARTICIPATE"/>
    <s v="-1"/>
    <s v=""/>
    <s v="-1"/>
    <s v="SAFFOLA MASALA OATS - CLASSIC MASALA CURRENT (AF3)"/>
    <s v="12/5 shantinagar"/>
    <s v="s g road"/>
    <s v="mahalaxmi"/>
    <s v="400011"/>
    <s v="12/5 shantinagar"/>
    <s v="s g road"/>
    <s v="mahalaxmi"/>
    <s v="400011"/>
    <s v="8928619063"/>
    <s v="-1"/>
    <s v="8928619063"/>
    <s v="-1"/>
    <s v="GRADUATE/ POST GRADUATE: GENERAL"/>
    <s v="-1"/>
    <s v="HOUSEWIFE"/>
    <s v=""/>
    <s v="4"/>
    <s v="1"/>
    <s v="0"/>
    <s v="0"/>
    <s v="0"/>
    <s v="0"/>
    <s v="1"/>
    <s v="1"/>
    <s v="0"/>
    <s v="1"/>
    <s v="0"/>
    <s v="1"/>
    <s v="YES"/>
    <s v="2023-10-19T10:50:27+05:30"/>
    <s v="-1"/>
    <s v="1697692827"/>
    <s v="-1"/>
    <s v="-1"/>
    <s v="-1"/>
    <s v="Screener Section 1"/>
    <s v="Screener Section 2"/>
    <s v="0"/>
    <s v="0"/>
    <s v="Main Section 3"/>
    <s v="0"/>
    <s v="Main Section 5"/>
    <s v="2023-10-19T10:50:27+05:30"/>
    <s v="2023-10-19T10:50:27+05:30"/>
    <s v="-1"/>
    <s v="259"/>
    <s v="-1"/>
    <s v="72.82857626"/>
    <s v="18.98374779"/>
    <s v="72d 49' 42.875&quot; , 18d 59' 1.492&quot;_x000a_null"/>
    <s v="-1"/>
    <s v="-1"/>
    <s v="744"/>
    <s v="-1"/>
    <s v="2023-10-25"/>
    <s v="-1"/>
    <s v="-1"/>
    <s v="SAFFOLA MASALA OATS - CLASSIC MASALA CURRENT (AF3)"/>
    <s v="2023-11-01"/>
    <s v="18:56:0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4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freq"/>
    <s v="Accept"/>
    <s v="cs"/>
    <s v="Accept"/>
    <s v="ca"/>
    <s v="Accept"/>
    <s v="cna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9760"/>
    <n v="-1"/>
    <d v="2023-10-19T11:10:57"/>
    <s v="2234891030"/>
    <s v="Android_Subject"/>
    <m/>
    <s v="6.07:46:15"/>
    <d v="2023-10-20T23:14:13"/>
    <m/>
    <d v="2023-10-25T18:11:27"/>
    <m/>
    <m/>
    <b v="1"/>
    <n v="306"/>
    <b v="0"/>
    <m/>
    <s v="18.98422877"/>
    <s v="72.82827407"/>
    <s v="Requires Approval"/>
    <n v="5.5"/>
    <m/>
    <m/>
    <m/>
    <d v="2023-10-19T11:10:57"/>
    <d v="2023-10-19T11:23:06"/>
    <s v="Sarvesh Mishra"/>
    <n v="-1"/>
    <s v="-1"/>
    <s v="-1"/>
    <s v="LIVE"/>
    <s v="For Placement"/>
    <s v=""/>
    <s v="211111114"/>
    <s v="pramila"/>
    <s v="-1"/>
    <s v="-1"/>
    <s v="1019"/>
    <s v="1110"/>
    <s v=""/>
    <s v="211111114-1019-1110"/>
    <s v="1"/>
    <s v="1"/>
    <s v="0"/>
    <s v="-1"/>
    <s v="-1"/>
    <s v="72.82801757"/>
    <s v="18.98416771"/>
    <s v="72d 49' 40.863&quot; , 18d 59' 3.004&quot;_x000a_null"/>
    <s v="96"/>
    <s v="-1"/>
    <s v="-1"/>
    <s v="0"/>
    <s v="100%"/>
    <s v="-1"/>
    <s v="CNST3"/>
    <s v="CS10"/>
    <s v="-1"/>
    <s v="-1"/>
    <s v="-1"/>
    <s v="-1"/>
    <s v="-1"/>
    <s v="2023-10-19T11:11:21+05:30"/>
    <s v="-1"/>
    <s v="2023-10-19T11:11:21+05:30"/>
    <s v="SPEAK TO WOMEN WHO ARE 25 - 45 YEARS OF AGE"/>
    <s v="-1"/>
    <s v="-1"/>
    <s v="-1"/>
    <s v="-1"/>
    <s v="-1"/>
    <s v="-1"/>
    <s v="-1"/>
    <s v="2023-10-19"/>
    <s v="11:11:34"/>
    <s v="-1"/>
    <s v="8"/>
    <s v="2023-10-19T11:11:40+05:30"/>
    <s v="-1"/>
    <s v="9"/>
    <s v="-1"/>
    <s v="bijal mota"/>
    <x v="3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1:16:29+05:30"/>
    <s v="-1"/>
    <s v="308"/>
    <s v="2023-10-19T11:16:2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1:19:20+05:30"/>
    <s v="-1"/>
    <s v="17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9T11:19:37+05:30"/>
    <s v="2023-10-19T11:19:37+05:30"/>
    <s v="-1"/>
    <s v="496"/>
    <s v="-1"/>
    <s v="2023-10-19T11:19:37+05:30"/>
    <s v="2023-10-19T11:19:37+05:30"/>
    <s v="2023-10-19T11:19:37+05:30"/>
    <s v="-1"/>
    <s v="1697694577"/>
    <s v="2023-10-19T11:19:37+05:30"/>
    <s v="WILLING TO PARTICIPATE"/>
    <s v="-1"/>
    <s v=""/>
    <s v="-1"/>
    <s v="SAFFOLA MASALA OATS - CLASSIC MASALA TEST (NP9)"/>
    <s v="7/9 shantinagar"/>
    <s v="s g road"/>
    <s v="mahalaxmi"/>
    <s v="400011"/>
    <s v="7/9 shantinagar"/>
    <s v="s g road"/>
    <s v="mahalaxmi"/>
    <s v="400011"/>
    <s v="9619092422"/>
    <s v="-1"/>
    <s v="9619092422"/>
    <s v="-1"/>
    <s v="SSC/ HSC"/>
    <s v="-1"/>
    <s v="HOUSEWIFE"/>
    <s v=""/>
    <s v="5"/>
    <s v="0"/>
    <s v="1"/>
    <s v="1"/>
    <s v="0"/>
    <s v="0"/>
    <s v="1"/>
    <s v="1"/>
    <s v="0"/>
    <s v="1"/>
    <s v="-1"/>
    <s v="-1"/>
    <s v="YES"/>
    <s v="2023-10-19T11:22:25+05:30"/>
    <s v="-1"/>
    <s v="1697694745"/>
    <s v="-1"/>
    <s v="-1"/>
    <s v="-1"/>
    <s v="Screener Section 1"/>
    <s v="Screener Section 2"/>
    <s v="0"/>
    <s v="0"/>
    <s v="Main Section 3"/>
    <s v="0"/>
    <s v="Main Section 5"/>
    <s v="2023-10-19T11:22:26+05:30"/>
    <s v="2023-10-19T11:22:26+05:30"/>
    <s v="-1"/>
    <s v="169"/>
    <s v="-1"/>
    <s v="72.82827407"/>
    <s v="18.98422877"/>
    <s v="72d 49' 41.787&quot; , 18d 59' 3.224&quot;_x000a_null"/>
    <s v="-1"/>
    <s v="-1"/>
    <s v="665"/>
    <s v="-1"/>
    <s v="2023-10-25"/>
    <s v="-1"/>
    <s v="-1"/>
    <s v="SAFFOLA MASALA OATS - CLASSIC MASALA TEST (NP9)"/>
    <s v="2023-11-01"/>
    <s v="18:57:1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4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ec"/>
    <s v="Accept"/>
    <s v="cate"/>
    <s v="Accept"/>
    <s v="cnad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9761"/>
    <n v="-1"/>
    <d v="2023-10-19T11:40:35"/>
    <s v="2234891030"/>
    <s v="Android_Subject"/>
    <m/>
    <s v="6.07:17:38"/>
    <d v="2023-10-20T23:14:13"/>
    <m/>
    <d v="2023-10-25T18:11:27"/>
    <m/>
    <m/>
    <b v="1"/>
    <n v="306"/>
    <b v="0"/>
    <m/>
    <s v="18.98389121"/>
    <s v="72.82834208"/>
    <s v="Requires Approval"/>
    <n v="5.5"/>
    <m/>
    <m/>
    <m/>
    <d v="2023-10-19T11:40:35"/>
    <d v="2023-10-19T11:52:14"/>
    <s v="Sarvesh Mishra"/>
    <n v="-1"/>
    <s v="-1"/>
    <s v="-1"/>
    <s v="LIVE"/>
    <s v="For Placement"/>
    <s v=""/>
    <s v="211111114"/>
    <s v="pramila"/>
    <s v="-1"/>
    <s v="-1"/>
    <s v="1019"/>
    <s v="1140"/>
    <s v=""/>
    <s v="211111114-1019-1140"/>
    <s v="1"/>
    <s v="1"/>
    <s v="0"/>
    <s v="-1"/>
    <s v="-1"/>
    <s v="72.82835207"/>
    <s v="18.9839959"/>
    <s v="72d 49' 42.067&quot; , 18d 59' 2.385&quot;_x000a_null"/>
    <s v="96"/>
    <s v="-1"/>
    <s v="-1"/>
    <s v="0"/>
    <s v="100%"/>
    <s v="-1"/>
    <s v="CNST3"/>
    <s v="CS10"/>
    <s v="-1"/>
    <s v="-1"/>
    <s v="-1"/>
    <s v="-1"/>
    <s v="-1"/>
    <s v="2023-10-19T11:40:55+05:30"/>
    <s v="-1"/>
    <s v="2023-10-19T11:40:55+05:30"/>
    <s v="SPEAK TO WOMEN WHO ARE 25 - 45 YEARS OF AGE"/>
    <s v="-1"/>
    <s v="-1"/>
    <s v="-1"/>
    <s v="-1"/>
    <s v="-1"/>
    <s v="-1"/>
    <s v="-1"/>
    <s v="2023-10-19"/>
    <s v="11:41:09"/>
    <s v="-1"/>
    <s v="8"/>
    <s v="2023-10-19T11:41:13+05:30"/>
    <s v="-1"/>
    <s v="9"/>
    <s v="-1"/>
    <s v="urmila bhoj"/>
    <x v="3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1:43:45+05:30"/>
    <s v="-1"/>
    <s v="170"/>
    <s v="2023-10-19T11:43:4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Sundrop Flavored Oats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Maggi Oats Noodles"/>
    <s v="Maggi Vegetable Atta Noodles"/>
    <s v="Maggi Hot Heads Noodles"/>
    <s v="Maggi Cuppa Noodles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Maggi Masala Noodles"/>
    <s v="2023-10-19T11:48:11+05:30"/>
    <s v="-1"/>
    <s v="26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9T11:48:21+05:30"/>
    <s v="2023-10-19T11:48:21+05:30"/>
    <s v="-1"/>
    <s v="446"/>
    <s v="-1"/>
    <s v="2023-10-19T11:48:21+05:30"/>
    <s v="2023-10-19T11:48:21+05:30"/>
    <s v="2023-10-19T11:48:21+05:30"/>
    <s v="-1"/>
    <s v="1697696301"/>
    <s v="2023-10-19T11:48:21+05:30"/>
    <s v="WILLING TO PARTICIPATE"/>
    <s v="-1"/>
    <s v=""/>
    <s v="-1"/>
    <s v="SAFFOLA MASALA OATS - VEGGIE TWIST TEST (LK2)"/>
    <s v="1/9 shantinagar"/>
    <s v="s g road"/>
    <s v="mahalaxmi"/>
    <s v="400011"/>
    <s v="1/9 shantinagar"/>
    <s v="s g road"/>
    <s v="mahalaxmi"/>
    <s v="400011"/>
    <s v="8779395323"/>
    <s v="-1"/>
    <s v="8779395323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9T11:50:52+05:30"/>
    <s v="-1"/>
    <s v="1697696452"/>
    <s v="-1"/>
    <s v="-1"/>
    <s v="-1"/>
    <s v="Screener Section 1"/>
    <s v="Screener Section 2"/>
    <s v="0"/>
    <s v="0"/>
    <s v="Main Section 3"/>
    <s v="0"/>
    <s v="Main Section 5"/>
    <s v="2023-10-19T11:50:52+05:30"/>
    <s v="2023-10-19T11:50:52+05:30"/>
    <s v="-1"/>
    <s v="151"/>
    <s v="-1"/>
    <s v="72.82834208"/>
    <s v="18.98389121"/>
    <s v="72d 49' 42.031&quot; , 18d 59' 2.008&quot;_x000a_null"/>
    <s v="-1"/>
    <s v="-1"/>
    <s v="597"/>
    <s v="-1"/>
    <s v="2023-10-25"/>
    <s v="-1"/>
    <s v="-1"/>
    <s v="SAFFOLA MASALA OATS - VEGGIE TWIST TEST (LK2)"/>
    <s v="2023-11-01"/>
    <s v="18:58:12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4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c1"/>
    <s v="Accept"/>
    <s v="cb1"/>
    <s v="Accept"/>
    <s v="cs"/>
    <s v="Accept"/>
    <s v="ca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9913"/>
    <n v="-1"/>
    <d v="2023-10-20T15:29:52"/>
    <s v="2234891030"/>
    <s v="Android_Subject"/>
    <m/>
    <s v="5.03:31:33"/>
    <d v="2023-10-20T23:31:26"/>
    <m/>
    <d v="2023-10-25T18:11:27"/>
    <m/>
    <m/>
    <b v="1"/>
    <n v="306"/>
    <b v="0"/>
    <m/>
    <m/>
    <m/>
    <s v="Requires Approval"/>
    <n v="5.5"/>
    <m/>
    <m/>
    <m/>
    <d v="2023-10-20T15:29:52"/>
    <d v="2023-10-20T15:45:40"/>
    <s v="Sarvesh Mishra"/>
    <n v="-1"/>
    <s v="-1"/>
    <s v="-1"/>
    <s v="LIVE"/>
    <s v="For Placement"/>
    <s v=""/>
    <s v="211111113"/>
    <s v="Sakshi angchekar"/>
    <s v="-1"/>
    <s v="-1"/>
    <s v="1020"/>
    <s v="1529"/>
    <s v=""/>
    <s v="211111113-1020-1529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0T15:30:10+05:30"/>
    <s v="-1"/>
    <s v="2023-10-20T15:30:10+05:30"/>
    <s v="SPEAK TO WOMEN WHO ARE 25 - 45 YEARS OF AGE"/>
    <s v="-1"/>
    <s v="-1"/>
    <s v="-1"/>
    <s v="-1"/>
    <s v="-1"/>
    <s v="-1"/>
    <s v="-1"/>
    <s v="2023-10-20"/>
    <s v="15:30:17"/>
    <s v="-1"/>
    <s v="8"/>
    <s v="2023-10-20T15:30:18+05:30"/>
    <s v="-1"/>
    <s v="0"/>
    <s v="-1"/>
    <s v="suvidya anil kadam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5:34:41+05:30"/>
    <s v="-1"/>
    <s v="271"/>
    <s v="2023-10-20T15:34:4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24 Mantra"/>
    <s v="0"/>
    <s v="0"/>
    <s v="0"/>
    <s v="0"/>
    <s v="Kellogg's Chocos"/>
    <s v="0"/>
    <s v="0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20T15:39:03+05:30"/>
    <s v="-1"/>
    <s v="26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5:39:41+05:30"/>
    <s v="2023-10-20T15:39:41+05:30"/>
    <s v="-1"/>
    <s v="571"/>
    <s v="-1"/>
    <s v="2023-10-20T15:39:41+05:30"/>
    <s v="2023-10-20T15:39:41+05:30"/>
    <s v="2023-10-20T15:39:41+05:30"/>
    <s v="-1"/>
    <s v="1697796581"/>
    <s v="2023-10-20T15:39:41+05:30"/>
    <s v="WILLING TO PARTICIPATE"/>
    <s v="-1"/>
    <s v=""/>
    <s v="-1"/>
    <s v="SAFFOLA MASALA OATS - CLASSIC MASALA CURRENT (AF3)"/>
    <s v="room no 71/2flour astavinayak (b)"/>
    <s v="Dattaram lad marg"/>
    <s v="chinchpokli east"/>
    <s v="400012"/>
    <s v="room no 71/2flour astavinayak (b)"/>
    <s v="Dattaram lad marg"/>
    <s v="chinchpokli east"/>
    <s v="400012"/>
    <s v="9930540929"/>
    <s v="-1"/>
    <s v="9930540929"/>
    <s v="-1"/>
    <s v="SSC/ HSC"/>
    <s v="-1"/>
    <s v="EMPLOYED"/>
    <s v="Working full time"/>
    <s v="3"/>
    <s v="0"/>
    <s v="0"/>
    <s v="1"/>
    <s v="0"/>
    <s v="0"/>
    <s v="1"/>
    <s v="1"/>
    <s v="0"/>
    <s v="0"/>
    <s v="-1"/>
    <s v="-1"/>
    <s v="YES"/>
    <s v="2023-10-20T15:45:38+05:30"/>
    <s v="-1"/>
    <s v="1697796938"/>
    <s v="-1"/>
    <s v="-1"/>
    <s v="-1"/>
    <s v="Screener Section 1"/>
    <s v="Screener Section 2"/>
    <s v="0"/>
    <s v="0"/>
    <s v="Main Section 3"/>
    <s v="0"/>
    <s v="Main Section 5"/>
    <s v="2023-10-20T15:45:38+05:30"/>
    <s v="2023-10-20T15:45:38+05:30"/>
    <s v="-1"/>
    <s v="357"/>
    <s v="-1"/>
    <s v="NaN"/>
    <s v="NaN"/>
    <s v="-1"/>
    <s v="-1"/>
    <s v="-1"/>
    <s v="928"/>
    <s v="-1"/>
    <s v="2023-10-25"/>
    <s v="-1"/>
    <s v="-1"/>
    <s v="SAFFOLA MASALA OATS - CLASSIC MASALA CURRENT (AF3)"/>
    <s v="2023-11-01"/>
    <s v="19:01:2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057"/>
    <n v="-1"/>
    <d v="2023-10-21T12:57:35"/>
    <s v="2234891030"/>
    <s v="Android_Subject"/>
    <m/>
    <s v="4.01:14:57"/>
    <d v="2023-10-21T13:16:54"/>
    <m/>
    <d v="2023-10-23T17:26:52"/>
    <m/>
    <m/>
    <b v="1"/>
    <n v="306"/>
    <b v="0"/>
    <m/>
    <s v="19.125366667"/>
    <s v="72.851171667"/>
    <s v="Requires Approval"/>
    <n v="5.5"/>
    <m/>
    <m/>
    <m/>
    <d v="2023-10-21T12:57:35"/>
    <d v="2023-10-21T13:16:51"/>
    <s v="Sarvesh Mishra"/>
    <n v="-1"/>
    <s v="-1"/>
    <s v="-1"/>
    <s v="LIVE"/>
    <s v="For Placement"/>
    <s v=""/>
    <s v="211111115"/>
    <s v="varsha goradia"/>
    <s v="-1"/>
    <s v="-1"/>
    <s v="1021"/>
    <s v="1257"/>
    <s v=""/>
    <s v="211111115-1021-1257"/>
    <s v="1"/>
    <s v="1"/>
    <s v="0"/>
    <s v="-1"/>
    <s v="-1"/>
    <s v="72.85108"/>
    <s v="19.12541"/>
    <s v="72d 51' 3.888&quot; , 19d 7' 31.476&quot;_x000a_null"/>
    <s v="96"/>
    <s v="-1"/>
    <s v="-1"/>
    <s v="0"/>
    <s v="100%"/>
    <s v="-1"/>
    <s v="CNST3"/>
    <s v="CS10"/>
    <s v="-1"/>
    <s v="-1"/>
    <s v="-1"/>
    <s v="-1"/>
    <s v="-1"/>
    <s v="2023-10-21T12:57:47+05:30"/>
    <s v="-1"/>
    <s v="2023-10-21T12:57:47+05:30"/>
    <s v="SPEAK TO WOMEN WHO ARE 25 - 45 YEARS OF AGE"/>
    <s v="-1"/>
    <s v="-1"/>
    <s v="-1"/>
    <s v="-1"/>
    <s v="-1"/>
    <s v="-1"/>
    <s v="-1"/>
    <s v="2023-10-21"/>
    <s v="12:57:50"/>
    <s v="-1"/>
    <s v="8"/>
    <s v="2023-10-21T12:57:51+05:30"/>
    <s v="-1"/>
    <s v="1"/>
    <s v="-1"/>
    <s v="nisha yadav"/>
    <x v="3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1T13:02:25+05:30"/>
    <s v="-1"/>
    <s v="278"/>
    <s v="2023-10-21T13:02:2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3:05:05+05:30"/>
    <s v="-1"/>
    <s v="1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3:05:19+05:30"/>
    <s v="2023-10-21T13:05:19+05:30"/>
    <s v="-1"/>
    <s v="451"/>
    <s v="-1"/>
    <s v="2023-10-21T13:05:19+05:30"/>
    <s v="2023-10-21T13:05:19+05:30"/>
    <s v="2023-10-21T13:05:19+05:30"/>
    <s v="-1"/>
    <s v="1697873719"/>
    <s v="2023-10-21T13:05:19+05:30"/>
    <s v="WILLING TO PARTICIPATE"/>
    <s v="-1"/>
    <s v=""/>
    <s v="-1"/>
    <s v="SAFFOLA MASALA OATS - VEGGIE TWIST CURRENT (BJ6)"/>
    <s v="ram harak chawl room no 4"/>
    <s v="nagardas road "/>
    <s v="andheri east"/>
    <s v="400069"/>
    <s v="ram harak chawl room no 4"/>
    <s v="nagardas road"/>
    <s v="andheri east"/>
    <s v="400069"/>
    <s v="8369795833"/>
    <s v="-1"/>
    <s v="8369795833"/>
    <s v="-1"/>
    <s v="GRADUATE/ POST GRADUATE: GENERAL"/>
    <s v="-1"/>
    <s v="EMPLOYED"/>
    <s v="Working part time"/>
    <s v="4"/>
    <s v="0"/>
    <s v="0"/>
    <s v="0"/>
    <s v="1"/>
    <s v="1"/>
    <s v="1"/>
    <s v="1"/>
    <s v="0"/>
    <s v="0"/>
    <s v="-1"/>
    <s v="-1"/>
    <s v="YES"/>
    <s v="2023-10-21T13:08:25+05:30"/>
    <s v="-1"/>
    <s v="1697873905"/>
    <s v="-1"/>
    <s v="-1"/>
    <s v="-1"/>
    <s v="Screener Section 1"/>
    <s v="Screener Section 2"/>
    <s v="0"/>
    <s v="0"/>
    <s v="Main Section 3"/>
    <s v="0"/>
    <s v="Main Section 5"/>
    <s v="2023-10-21T13:08:25+05:30"/>
    <s v="2023-10-21T13:08:25+05:30"/>
    <s v="-1"/>
    <s v="186"/>
    <s v="-1"/>
    <s v="72.85117166666667"/>
    <s v="19.125366666666665"/>
    <s v="72d 51' 4.218&quot; , 19d 7' 31.32&quot;_x000a_null"/>
    <s v="-1"/>
    <s v="-1"/>
    <s v="637"/>
    <s v="-1"/>
    <s v="2023-10-25"/>
    <s v="-1"/>
    <s v="-1"/>
    <s v="SAFFOLA MASALA OATS - VEGGIE TWIST CURRENT (BJ6)"/>
    <s v="2023-11-01"/>
    <s v="14:12:3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441"/>
    <n v="-1"/>
    <d v="2023-10-21T13:17:06"/>
    <s v="2234891034"/>
    <s v="Android_Subject"/>
    <m/>
    <s v="3.08:26:06"/>
    <d v="2023-10-21T13:34:00"/>
    <m/>
    <d v="2023-10-21T18:30:24"/>
    <m/>
    <m/>
    <b v="1"/>
    <n v="306"/>
    <b v="0"/>
    <m/>
    <s v="26.899788333"/>
    <s v="80.968495"/>
    <s v="Approved"/>
    <n v="5.5"/>
    <m/>
    <m/>
    <m/>
    <d v="2023-10-21T13:17:06"/>
    <d v="2023-10-21T13:33:55"/>
    <s v="Anshu Srivastava"/>
    <n v="-1"/>
    <s v="-1"/>
    <s v="-1"/>
    <s v="LIVE"/>
    <s v="For Placement"/>
    <s v=""/>
    <s v="311111116"/>
    <s v="Manu Shrivastava "/>
    <s v="-1"/>
    <s v="-1"/>
    <s v="1021"/>
    <s v="1317"/>
    <s v=""/>
    <s v="311111116-1021-1317"/>
    <s v="1"/>
    <s v="1"/>
    <s v="0"/>
    <s v="-1"/>
    <s v="-1"/>
    <s v="80.96840833333334"/>
    <s v="26.899715"/>
    <s v="80d 58' 6.27&quot; , 26d 53' 58.974&quot;_x000a_null"/>
    <s v="96"/>
    <s v="-1"/>
    <s v="-1"/>
    <s v="0"/>
    <s v="100%"/>
    <s v="-1"/>
    <s v="CNST3"/>
    <s v="CS10"/>
    <s v="-1"/>
    <s v="-1"/>
    <s v="-1"/>
    <s v="-1"/>
    <s v="-1"/>
    <s v="2023-10-21T13:21:05+05:30"/>
    <s v="-1"/>
    <s v="2023-10-21T13:21:05+05:30"/>
    <s v="SPEAK TO WOMEN WHO ARE 25 - 45 YEARS OF AGE"/>
    <s v="-1"/>
    <s v="-1"/>
    <s v="-1"/>
    <s v="-1"/>
    <s v="-1"/>
    <s v="-1"/>
    <s v="-1"/>
    <s v="2023-10-21"/>
    <s v="13:21:48"/>
    <s v="-1"/>
    <s v="8"/>
    <s v="2023-10-21T13:21:49+05:30"/>
    <s v="-1"/>
    <s v="1"/>
    <s v="-1"/>
    <s v="Rekha"/>
    <x v="2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3:24:42+05:30"/>
    <s v="-1"/>
    <s v="217"/>
    <s v="2023-10-21T13:24:42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1T13:28:32+05:30"/>
    <s v="-1"/>
    <s v="23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3:28:39+05:30"/>
    <s v="2023-10-21T13:28:39+05:30"/>
    <s v="-1"/>
    <s v="445"/>
    <s v="-1"/>
    <s v="2023-10-21T13:28:39+05:30"/>
    <s v="2023-10-21T13:28:39+05:30"/>
    <s v="2023-10-21T13:28:39+05:30"/>
    <s v="-1"/>
    <s v="1697875119"/>
    <s v="2023-10-21T13:28:39+05:30"/>
    <s v="WILLING TO PARTICIPATE"/>
    <s v="-1"/>
    <s v=""/>
    <s v="-1"/>
    <s v="SAFFOLA MASALA OATS - CLASSIC MASALA TEST (NP9)"/>
    <s v="House no 225"/>
    <s v="00"/>
    <s v="Indra Nagar Block C"/>
    <s v="226016"/>
    <s v="House no 225"/>
    <s v="00"/>
    <s v="Indra Nagar Block C"/>
    <s v="226016"/>
    <s v="7897612881"/>
    <s v="-1"/>
    <s v="7897612881"/>
    <s v="-1"/>
    <s v="GRADUATE/ POST GRADUATE: GENERAL"/>
    <s v="-1"/>
    <s v="HOUSEWIFE"/>
    <s v=""/>
    <s v="3"/>
    <s v="1"/>
    <s v="0"/>
    <s v="0"/>
    <s v="0"/>
    <s v="0"/>
    <s v="1"/>
    <s v="1"/>
    <s v="0"/>
    <s v="0"/>
    <s v="0"/>
    <s v="1"/>
    <s v="YES"/>
    <s v="2023-10-21T13:33:54+05:30"/>
    <s v="-1"/>
    <s v="1697875434"/>
    <s v="-1"/>
    <s v="-1"/>
    <s v="-1"/>
    <s v="Screener Section 1"/>
    <s v="Screener Section 2"/>
    <s v="0"/>
    <s v="0"/>
    <s v="Main Section 3"/>
    <s v="0"/>
    <s v="Main Section 5"/>
    <s v="2023-10-21T13:33:54+05:30"/>
    <s v="2023-10-21T13:33:54+05:30"/>
    <s v="-1"/>
    <s v="233"/>
    <s v="-1"/>
    <s v="80.968495"/>
    <s v="26.89978833333333"/>
    <s v="80d 58' 6.582&quot; , 26d 53' 59.238&quot;_x000a_null"/>
    <s v="-1"/>
    <s v="-1"/>
    <s v="678"/>
    <s v="-1"/>
    <s v="2023-10-22"/>
    <s v="-1"/>
    <s v="-1"/>
    <s v="SAFFOLA MASALA OATS - CLASSIC MASALA TEST (NP9)"/>
    <s v="2023-10-31"/>
    <s v="14:43:1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488"/>
    <n v="-1"/>
    <d v="2023-10-21T13:20:31"/>
    <s v="2234891014"/>
    <s v="Android_Subject"/>
    <m/>
    <s v="2.23:35:50"/>
    <d v="2023-10-21T13:36:52"/>
    <m/>
    <d v="2023-10-23T19:10:46"/>
    <m/>
    <m/>
    <b v="1"/>
    <n v="306"/>
    <b v="0"/>
    <m/>
    <s v="28.610946667"/>
    <s v="77.295291667"/>
    <s v="Approved"/>
    <n v="5.5"/>
    <m/>
    <m/>
    <m/>
    <d v="2023-10-21T13:20:31"/>
    <d v="2023-10-21T13:36:50"/>
    <s v="Inder Jha"/>
    <n v="-1"/>
    <s v="-1"/>
    <s v="-1"/>
    <s v="LIVE"/>
    <s v="For Placement"/>
    <s v=""/>
    <s v="111111119"/>
    <s v="Rakesh Kumar Gupta "/>
    <s v="-1"/>
    <s v="-1"/>
    <s v="1021"/>
    <s v="1320"/>
    <s v=""/>
    <s v="111111119-1021-1320"/>
    <s v="1"/>
    <s v="1"/>
    <s v="0"/>
    <s v="-1"/>
    <s v="-1"/>
    <s v="77.29497166666667"/>
    <s v="28.610858333333333"/>
    <s v="77d 17' 41.898&quot; , 28d 36' 39.09&quot;_x000a_null"/>
    <s v="96"/>
    <s v="-1"/>
    <s v="-1"/>
    <s v="0"/>
    <s v="100%"/>
    <s v="-1"/>
    <s v="CNST3"/>
    <s v="CS10"/>
    <s v="-1"/>
    <s v="-1"/>
    <s v="-1"/>
    <s v="-1"/>
    <s v="-1"/>
    <s v="2023-10-21T13:21:03+05:30"/>
    <s v="-1"/>
    <s v="2023-10-21T13:21:03+05:30"/>
    <s v="SPEAK TO WOMEN WHO ARE 25 - 45 YEARS OF AGE"/>
    <s v="-1"/>
    <s v="-1"/>
    <s v="-1"/>
    <s v="-1"/>
    <s v="-1"/>
    <s v="-1"/>
    <s v="-1"/>
    <s v="2023-10-21"/>
    <s v="13:21:31"/>
    <s v="-1"/>
    <s v="8"/>
    <s v="2023-10-21T13:21:32+05:30"/>
    <s v="-1"/>
    <s v="1"/>
    <s v="-1"/>
    <s v="hema"/>
    <x v="0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3:27:50+05:30"/>
    <s v="-1"/>
    <s v="407"/>
    <s v="2023-10-21T13:27:5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Maggi Masala Noodles"/>
    <s v="0"/>
    <s v="0"/>
    <s v="Maggi Hot Heads Noodles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Maggi Masala Noodles"/>
    <s v="2023-10-21T13:32:32+05:30"/>
    <s v="-1"/>
    <s v="28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1T13:33:48+05:30"/>
    <s v="2023-10-21T13:33:48+05:30"/>
    <s v="-1"/>
    <s v="735"/>
    <s v="-1"/>
    <s v="2023-10-21T13:33:48+05:30"/>
    <s v="2023-10-21T13:33:48+05:30"/>
    <s v="2023-10-21T13:33:48+05:30"/>
    <s v="-1"/>
    <s v="1697875428"/>
    <s v="2023-10-21T13:33:48+05:30"/>
    <s v="WILLING TO PARTICIPATE"/>
    <s v="-1"/>
    <s v=""/>
    <s v="-1"/>
    <s v="SAFFOLA MASALA OATS - VEGGIE TWIST CURRENT (BJ6)"/>
    <s v="c-25 gr floor Shashi garden "/>
    <s v="12"/>
    <s v="Delhi "/>
    <s v="110091"/>
    <s v="c-25 gr floor Shashi garden"/>
    <s v="12"/>
    <s v="Delhi"/>
    <s v="110091"/>
    <s v="8766257621"/>
    <s v="-1"/>
    <s v="8766257621"/>
    <s v="-1"/>
    <s v="GRADUATE/ POST GRADUATE: GENERAL"/>
    <s v="-1"/>
    <s v="HOUSEWIFE"/>
    <s v=""/>
    <s v="5"/>
    <s v="0"/>
    <s v="0"/>
    <s v="2"/>
    <s v="0"/>
    <s v="0"/>
    <s v="1"/>
    <s v="1"/>
    <s v="0"/>
    <s v="1"/>
    <s v="-1"/>
    <s v="-1"/>
    <s v="YES"/>
    <s v="2023-10-21T13:36:48+05:30"/>
    <s v="-1"/>
    <s v="1697875608"/>
    <s v="-1"/>
    <s v="-1"/>
    <s v="-1"/>
    <s v="Screener Section 1"/>
    <s v="Screener Section 2"/>
    <s v="0"/>
    <s v="0"/>
    <s v="Main Section 3"/>
    <s v="0"/>
    <s v="Main Section 5"/>
    <s v="2023-10-21T13:36:48+05:30"/>
    <s v="2023-10-21T13:36:48+05:30"/>
    <s v="-1"/>
    <s v="180"/>
    <s v="-1"/>
    <s v="77.29529166666666"/>
    <s v="28.61094666666667"/>
    <s v="77d 17' 43.05&quot; , 28d 36' 39.408&quot;_x000a_null"/>
    <s v="-1"/>
    <s v="-1"/>
    <s v="915"/>
    <s v="-1"/>
    <s v="2023-10-24"/>
    <s v="-1"/>
    <s v="-1"/>
    <s v="SAFFOLA MASALA OATS - VEGGIE TWIST CURRENT (BJ6)"/>
    <s v="2023-10-31"/>
    <s v="12:30:20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529"/>
    <n v="-1"/>
    <d v="2023-10-21T13:17:51"/>
    <s v="2234891030"/>
    <s v="Android_Subject"/>
    <m/>
    <s v="4.00:55:43"/>
    <d v="2023-10-21T13:38:15"/>
    <m/>
    <d v="2023-10-23T17:26:52"/>
    <m/>
    <m/>
    <b v="1"/>
    <n v="306"/>
    <b v="0"/>
    <m/>
    <s v="19.1251"/>
    <s v="72.85101"/>
    <s v="Requires Approval"/>
    <n v="5.5"/>
    <m/>
    <m/>
    <m/>
    <d v="2023-10-21T13:17:51"/>
    <d v="2023-10-21T13:38:13"/>
    <s v="Sarvesh Mishra"/>
    <n v="-1"/>
    <s v="-1"/>
    <s v="-1"/>
    <s v="LIVE"/>
    <s v="For Placement"/>
    <s v=""/>
    <s v="211111115"/>
    <s v="varsha goradia "/>
    <s v="-1"/>
    <s v="-1"/>
    <s v="1021"/>
    <s v="1317"/>
    <s v=""/>
    <s v="211111115-1021-1317"/>
    <s v="1"/>
    <s v="1"/>
    <s v="0"/>
    <s v="-1"/>
    <s v="-1"/>
    <s v="72.85087166666668"/>
    <s v="19.125206666666667"/>
    <s v="72d 51' 3.138&quot; , 19d 7' 30.744&quot;_x000a_null"/>
    <s v="96"/>
    <s v="-1"/>
    <s v="-1"/>
    <s v="0"/>
    <s v="100%"/>
    <s v="-1"/>
    <s v="CNST3"/>
    <s v="CS10"/>
    <s v="-1"/>
    <s v="-1"/>
    <s v="-1"/>
    <s v="-1"/>
    <s v="-1"/>
    <s v="2023-10-21T13:18:09+05:30"/>
    <s v="-1"/>
    <s v="2023-10-21T13:18:09+05:30"/>
    <s v="SPEAK TO WOMEN WHO ARE 25 - 45 YEARS OF AGE"/>
    <s v="-1"/>
    <s v="-1"/>
    <s v="-1"/>
    <s v="-1"/>
    <s v="-1"/>
    <s v="-1"/>
    <s v="-1"/>
    <s v="2023-10-21"/>
    <s v="13:18:13"/>
    <s v="-1"/>
    <s v="8"/>
    <s v="2023-10-21T13:18:14+05:30"/>
    <s v="-1"/>
    <s v="1"/>
    <s v="-1"/>
    <s v="lata suthar"/>
    <x v="3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1T13:23:01+05:30"/>
    <s v="-1"/>
    <s v="292"/>
    <s v="2023-10-21T13:23:0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3:26:23+05:30"/>
    <s v="-1"/>
    <s v="20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3:26:29+05:30"/>
    <s v="2023-10-21T13:26:29+05:30"/>
    <s v="-1"/>
    <s v="499"/>
    <s v="-1"/>
    <s v="2023-10-21T13:26:29+05:30"/>
    <s v="2023-10-21T13:26:29+05:30"/>
    <s v="2023-10-21T13:26:29+05:30"/>
    <s v="-1"/>
    <s v="1697874989"/>
    <s v="2023-10-21T13:26:29+05:30"/>
    <s v="WILLING TO PARTICIPATE"/>
    <s v="-1"/>
    <s v=""/>
    <s v="-1"/>
    <s v="SAFFOLA MASALA OATS - VEGGIE TWIST CURRENT (BJ6)"/>
    <s v="vaishali sadan chawl room no 7"/>
    <s v="Nagaradas road"/>
    <s v="Andheri east"/>
    <s v="400069"/>
    <s v="vaishali sadan chawl room no 7"/>
    <s v="Nagaradas road"/>
    <s v="Andheri east"/>
    <s v="400069"/>
    <s v="8779867485"/>
    <s v="-1"/>
    <s v="8779867485"/>
    <s v="-1"/>
    <s v="GRADUATE/ POST GRADUATE: GENERAL"/>
    <s v="-1"/>
    <s v="HOUSEWIFE"/>
    <s v=""/>
    <s v="3"/>
    <s v="0"/>
    <s v="1"/>
    <s v="0"/>
    <s v="1"/>
    <s v="1"/>
    <s v="0"/>
    <s v="0"/>
    <s v="0"/>
    <s v="0"/>
    <s v="-1"/>
    <s v="-1"/>
    <s v="YES"/>
    <s v="2023-10-21T13:30:08+05:30"/>
    <s v="-1"/>
    <s v="1697875208"/>
    <s v="-1"/>
    <s v="-1"/>
    <s v="-1"/>
    <s v="Screener Section 1"/>
    <s v="Screener Section 2"/>
    <s v="0"/>
    <s v="0"/>
    <s v="Main Section 3"/>
    <s v="0"/>
    <s v="Main Section 5"/>
    <s v="2023-10-21T13:30:08+05:30"/>
    <s v="2023-10-21T13:30:08+05:30"/>
    <s v="-1"/>
    <s v="220"/>
    <s v="-1"/>
    <s v="72.85101"/>
    <s v="19.1251"/>
    <s v="72d 51' 3.636&quot; , 19d 7' 30.36&quot;_x000a_null"/>
    <s v="-1"/>
    <s v="-1"/>
    <s v="719"/>
    <s v="-1"/>
    <s v="2023-10-25"/>
    <s v="-1"/>
    <s v="-1"/>
    <s v="SAFFOLA MASALA OATS - VEGGIE TWIST CURRENT (BJ6)"/>
    <s v="2023-11-01"/>
    <s v="14:13:3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939"/>
    <n v="-1"/>
    <d v="2023-10-21T12:57:37"/>
    <s v="2234891030"/>
    <s v="Android_Subject"/>
    <m/>
    <d v="1899-12-30T00:16:35"/>
    <d v="2023-10-21T13:55:04"/>
    <m/>
    <d v="2023-10-23T17:26:52"/>
    <m/>
    <m/>
    <b v="1"/>
    <n v="306"/>
    <b v="0"/>
    <m/>
    <m/>
    <m/>
    <s v="Returned To Surveyor"/>
    <n v="5.5"/>
    <m/>
    <m/>
    <m/>
    <d v="2023-10-21T12:57:37"/>
    <d v="2023-10-21T13:14:12"/>
    <s v="Sarvesh Mishra"/>
    <n v="-1"/>
    <s v="-1"/>
    <s v="-1"/>
    <s v="LIVE"/>
    <s v="-1"/>
    <s v=""/>
    <s v="211111111"/>
    <s v="vaishali pawar "/>
    <s v="-1"/>
    <s v="-1"/>
    <s v="1021"/>
    <s v="1257"/>
    <s v=""/>
    <s v="211111111-1021-1257"/>
    <s v="1"/>
    <s v="1"/>
    <s v="0"/>
    <s v="-1"/>
    <s v="-1"/>
    <s v="72.94665701"/>
    <s v="19.18533355"/>
    <s v="72d 56' 47.965&quot; , 19d 11' 7.201&quot;_x000a_null"/>
    <s v="96"/>
    <s v="-1"/>
    <s v="-1"/>
    <s v="0"/>
    <s v="100%"/>
    <s v="-1"/>
    <s v="CNST1"/>
    <s v="CS9C"/>
    <s v="-1"/>
    <s v="-1"/>
    <s v="-1"/>
    <s v="-1"/>
    <s v="-1"/>
    <s v="2023-10-21T12:57:53+05:30"/>
    <s v="-1"/>
    <s v="2023-10-21T12:57:53+05:30"/>
    <s v="SPEAK TO WOMEN WHO ARE 25 - 45 YEARS OF AGE"/>
    <s v="-1"/>
    <s v="-1"/>
    <s v="-1"/>
    <s v="-1"/>
    <s v="-1"/>
    <s v="-1"/>
    <s v="-1"/>
    <s v="2023-10-21"/>
    <s v="12:57:56"/>
    <s v="-1"/>
    <s v="8"/>
    <s v="2023-10-21T12:57:56+05:30"/>
    <s v="-1"/>
    <s v="1"/>
    <s v="-1"/>
    <s v="Ashwini suryawanshi"/>
    <x v="3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1T13:05:02+05:30"/>
    <s v="-1"/>
    <s v="429"/>
    <s v="2023-10-21T13:05:02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24 Mantra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Yoga Bar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Top Ramen Cup Noodles"/>
    <s v="Wai Wai Noodles"/>
    <s v="0"/>
    <s v="0"/>
    <s v="0"/>
    <s v="0"/>
    <s v="Ching's Instant Noodles"/>
    <s v="0"/>
    <s v="0"/>
    <s v="0"/>
    <s v="0"/>
    <s v="0"/>
    <s v="0"/>
    <s v="0"/>
    <s v="Saffola Oodles"/>
    <s v="Sunfeast Yippee Noodles"/>
    <s v="Top Ramen Noodles"/>
    <s v="0"/>
    <s v="0"/>
    <s v="0"/>
    <s v="0"/>
    <s v="0"/>
    <s v="0"/>
    <s v="Saffola Oodles"/>
    <s v="2023-10-21T13:08:50+05:30"/>
    <s v="-1"/>
    <s v="22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3:08:56+05:30"/>
    <s v="2023-10-21T13:08:56+05:30"/>
    <s v="-1"/>
    <s v="662"/>
    <s v="-1"/>
    <s v="2023-10-21T13:08:56+05:30"/>
    <s v="2023-10-21T13:08:56+05:30"/>
    <s v="2023-10-21T13:08:56+05:30"/>
    <s v="-1"/>
    <s v="1697873936"/>
    <s v="2023-10-21T13:08:56+05:30"/>
    <s v="WILLING TO PARTICIPATE"/>
    <s v="-1"/>
    <s v=""/>
    <s v="-1"/>
    <s v="SAFFOLA MASALA OATS - VEGGIE TWIST TEST (LK2)"/>
    <s v="13/g/Patil chawl"/>
    <s v="b.r.road vaishali nagar"/>
    <s v="Mulund West "/>
    <s v="400080"/>
    <s v="13/g/Patil chawl"/>
    <s v="b.r.road vaishali nagar"/>
    <s v="Mulund West"/>
    <s v="400080"/>
    <s v="8369422324"/>
    <s v="-1"/>
    <s v="8369422324"/>
    <s v="-1"/>
    <s v="GRADUATE/ POST GRADUATE: GENERAL"/>
    <s v="-1"/>
    <s v="HOUSEWIFE"/>
    <s v=""/>
    <s v="3"/>
    <s v="0"/>
    <s v="1"/>
    <s v="0"/>
    <s v="0"/>
    <s v="1"/>
    <s v="1"/>
    <s v="0"/>
    <s v="0"/>
    <s v="0"/>
    <s v="-1"/>
    <s v="-1"/>
    <s v="YES"/>
    <s v="2023-10-21T13:14:11+05:30"/>
    <s v="-1"/>
    <s v="1697874251"/>
    <s v="-1"/>
    <s v="-1"/>
    <s v="-1"/>
    <s v="Screener Section 1"/>
    <s v="Screener Section 2"/>
    <s v="0"/>
    <s v="0"/>
    <s v="Main Section 3"/>
    <s v="0"/>
    <s v="Main Section 5"/>
    <s v="2023-10-21T13:14:11+05:30"/>
    <s v="2023-10-21T13:14:11+05:30"/>
    <s v="-1"/>
    <s v="316"/>
    <s v="-1"/>
    <s v="NaN"/>
    <s v="NaN"/>
    <s v="-1"/>
    <s v="-1"/>
    <s v="-1"/>
    <s v="97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8940"/>
    <n v="-1"/>
    <d v="2023-10-21T13:40:02"/>
    <s v="2234891030"/>
    <s v="Android_Subject"/>
    <m/>
    <d v="1899-12-30T00:16:29"/>
    <d v="2023-10-21T13:55:04"/>
    <m/>
    <d v="2023-10-23T17:26:52"/>
    <m/>
    <m/>
    <b v="1"/>
    <n v="306"/>
    <b v="0"/>
    <m/>
    <m/>
    <m/>
    <s v="Returned To Surveyor"/>
    <n v="5.5"/>
    <m/>
    <m/>
    <m/>
    <d v="2023-10-21T13:40:02"/>
    <d v="2023-10-21T13:56:31"/>
    <s v="Sarvesh Mishra"/>
    <n v="-1"/>
    <s v="-1"/>
    <s v="-1"/>
    <s v="LIVE"/>
    <s v="-1"/>
    <s v=""/>
    <s v="211111111"/>
    <s v="vaishali pawar "/>
    <s v="-1"/>
    <s v="-1"/>
    <s v="1021"/>
    <s v="1340"/>
    <s v=""/>
    <s v="211111111-1021-1340"/>
    <s v="1"/>
    <s v="1"/>
    <s v="0"/>
    <s v="-1"/>
    <s v="-1"/>
    <s v="72.94770668"/>
    <s v="19.18635929"/>
    <s v="72d 56' 51.744&quot; , 19d 11' 10.893&quot;_x000a_null"/>
    <s v="96"/>
    <s v="-1"/>
    <s v="-1"/>
    <s v="0"/>
    <s v="100%"/>
    <s v="-1"/>
    <s v="CNST1"/>
    <s v="CS9C"/>
    <s v="-1"/>
    <s v="-1"/>
    <s v="-1"/>
    <s v="-1"/>
    <s v="-1"/>
    <s v="2023-10-21T13:40:16+05:30"/>
    <s v="-1"/>
    <s v="2023-10-21T13:40:16+05:30"/>
    <s v="SPEAK TO WOMEN WHO ARE 25 - 45 YEARS OF AGE"/>
    <s v="-1"/>
    <s v="-1"/>
    <s v="-1"/>
    <s v="-1"/>
    <s v="-1"/>
    <s v="-1"/>
    <s v="-1"/>
    <s v="2023-10-21"/>
    <s v="13:40:18"/>
    <s v="-1"/>
    <s v="8"/>
    <s v="2023-10-21T13:40:18+05:30"/>
    <s v="-1"/>
    <s v="1"/>
    <s v="-1"/>
    <s v="Tanuja sane"/>
    <x v="3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3:45:41+05:30"/>
    <s v="-1"/>
    <s v="325"/>
    <s v="2023-10-21T13:45:41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Britannia Healthy Start Flavored Oats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-1"/>
    <s v="ON 1 OUT OF THE LAST 2 PURCHASES OF 'FLAVORED OATS / MASALA OATS'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24 Mantra"/>
    <s v="0"/>
    <s v="0"/>
    <s v="0"/>
    <s v="Kellogg's"/>
    <s v="Kellogg's Chocos"/>
    <s v="Kellogg's Cornflakes"/>
    <s v="Kellogg's Honey Loops"/>
    <s v="0"/>
    <s v="Kellogg's Muesli"/>
    <s v="0"/>
    <s v="Kwality"/>
    <s v="0"/>
    <s v="0"/>
    <s v="Patanjali Cornflakes"/>
    <s v="Soulfull"/>
    <s v="0"/>
    <s v="Yoga Bar"/>
    <s v="0"/>
    <s v="0"/>
    <s v="0"/>
    <s v="0"/>
    <s v="0"/>
    <s v="0"/>
    <s v="0"/>
    <s v="0"/>
    <s v="0"/>
    <s v="0"/>
    <s v="0"/>
    <s v="0"/>
    <s v="0"/>
    <s v="Kellogg's Muesli"/>
    <s v="0"/>
    <s v="0"/>
    <s v="0"/>
    <s v="0"/>
    <s v="0"/>
    <s v="0"/>
    <s v="0"/>
    <s v="0"/>
    <s v="0"/>
    <s v="0"/>
    <s v="0"/>
    <s v="0"/>
    <s v="Kellogg's Muesli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Top Ramen Cup Noodles"/>
    <s v="Wai Wai Noodles"/>
    <s v="0"/>
    <s v="0"/>
    <s v="0"/>
    <s v="0"/>
    <s v="Ching's Instant Noodles"/>
    <s v="0"/>
    <s v="Knorr Soupy Noodles"/>
    <s v="Maggi Masala Noodles"/>
    <s v="0"/>
    <s v="0"/>
    <s v="0"/>
    <s v="0"/>
    <s v="0"/>
    <s v="Sunfeast Yippee Noodles"/>
    <s v="0"/>
    <s v="0"/>
    <s v="0"/>
    <s v="0"/>
    <s v="0"/>
    <s v="0"/>
    <s v="0"/>
    <s v="Sunfeast Yippee Noodles"/>
    <s v="2023-10-21T13:50:07+05:30"/>
    <s v="-1"/>
    <s v="26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3:50:12+05:30"/>
    <s v="2023-10-21T13:50:12+05:30"/>
    <s v="-1"/>
    <s v="597"/>
    <s v="-1"/>
    <s v="2023-10-21T13:50:12+05:30"/>
    <s v="2023-10-21T13:50:12+05:30"/>
    <s v="2023-10-21T13:50:12+05:30"/>
    <s v="-1"/>
    <s v="1697876412"/>
    <s v="2023-10-21T13:50:12+05:30"/>
    <s v="WILLING TO PARTICIPATE"/>
    <s v="-1"/>
    <s v=""/>
    <s v="-1"/>
    <s v="SAFFOLA MASALA OATS - VEGGIE TWIST TEST (LK2)"/>
    <s v="401/4th/Sunita anad palace "/>
    <s v="b!r.road vaishali nagar"/>
    <s v="mulund west "/>
    <s v="400080"/>
    <s v="401/4th/Sunita anad palace"/>
    <s v="b!r.road vaishali nagar"/>
    <s v="mulund west"/>
    <s v="400080"/>
    <s v="9082397368"/>
    <s v="-1"/>
    <s v="9082397368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21T13:56:30+05:30"/>
    <s v="-1"/>
    <s v="1697876790"/>
    <s v="-1"/>
    <s v="-1"/>
    <s v="-1"/>
    <s v="Screener Section 1"/>
    <s v="Screener Section 2"/>
    <s v="0"/>
    <s v="0"/>
    <s v="Main Section 3"/>
    <s v="0"/>
    <s v="Main Section 5"/>
    <s v="2023-10-21T13:56:30+05:30"/>
    <s v="2023-10-21T13:56:30+05:30"/>
    <s v="-1"/>
    <s v="371"/>
    <s v="-1"/>
    <s v="NaN"/>
    <s v="NaN"/>
    <s v="-1"/>
    <s v="-1"/>
    <s v="-1"/>
    <s v="96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9164"/>
    <n v="-1"/>
    <d v="2023-10-21T13:47:10"/>
    <s v="2234891014"/>
    <s v="Android_Subject"/>
    <m/>
    <s v="2.23:08:44"/>
    <d v="2023-10-21T14:04:25"/>
    <m/>
    <d v="2023-10-23T19:10:46"/>
    <m/>
    <m/>
    <b v="1"/>
    <n v="306"/>
    <b v="0"/>
    <m/>
    <s v="28.610813333"/>
    <s v="77.295053333"/>
    <s v="Approved"/>
    <n v="5.5"/>
    <m/>
    <m/>
    <m/>
    <d v="2023-10-21T13:47:10"/>
    <d v="2023-10-21T14:04:22"/>
    <s v="Inder Jha"/>
    <n v="-1"/>
    <s v="-1"/>
    <s v="-1"/>
    <s v="LIVE"/>
    <s v="For Placement"/>
    <s v=""/>
    <s v="111111119"/>
    <s v="Rakesh Kumar Gupta "/>
    <s v="-1"/>
    <s v="-1"/>
    <s v="1021"/>
    <s v="1347"/>
    <s v=""/>
    <s v="111111119-1021-1347"/>
    <s v="1"/>
    <s v="1"/>
    <s v="0"/>
    <s v="-1"/>
    <s v="-1"/>
    <s v="77.29499666666668"/>
    <s v="28.610665"/>
    <s v="77d 17' 41.988&quot; , 28d 36' 38.394&quot;_x000a_null"/>
    <s v="96"/>
    <s v="-1"/>
    <s v="-1"/>
    <s v="0"/>
    <s v="100%"/>
    <s v="-1"/>
    <s v="CNST3"/>
    <s v="CS10"/>
    <s v="-1"/>
    <s v="-1"/>
    <s v="-1"/>
    <s v="-1"/>
    <s v="-1"/>
    <s v="2023-10-21T13:47:43+05:30"/>
    <s v="-1"/>
    <s v="2023-10-21T13:47:43+05:30"/>
    <s v="SPEAK TO WOMEN WHO ARE 25 - 45 YEARS OF AGE"/>
    <s v="-1"/>
    <s v="-1"/>
    <s v="-1"/>
    <s v="-1"/>
    <s v="-1"/>
    <s v="-1"/>
    <s v="-1"/>
    <s v="2023-10-21"/>
    <s v="13:48:01"/>
    <s v="-1"/>
    <s v="8"/>
    <s v="2023-10-21T13:48:02+05:30"/>
    <s v="-1"/>
    <s v="1"/>
    <s v="-1"/>
    <s v="neha"/>
    <x v="0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1T13:53:48+05:30"/>
    <s v="-1"/>
    <s v="365"/>
    <s v="2023-10-21T13:53:4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Maggi Cuppa Noodles"/>
    <s v="Saffola Oodles"/>
    <s v="Sunfeast Yippee Noodles"/>
    <s v="0"/>
    <s v="Top Ramen Cup Noodles"/>
    <s v="Wai Wai Noodles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21T14:00:18+05:30"/>
    <s v="-1"/>
    <s v="39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4:00:37+05:30"/>
    <s v="2023-10-21T14:00:37+05:30"/>
    <s v="-1"/>
    <s v="705"/>
    <s v="-1"/>
    <s v="2023-10-21T14:00:37+05:30"/>
    <s v="2023-10-21T14:00:37+05:30"/>
    <s v="2023-10-21T14:00:37+05:30"/>
    <s v="-1"/>
    <s v="1697877037"/>
    <s v="2023-10-21T14:00:37+05:30"/>
    <s v="WILLING TO PARTICIPATE"/>
    <s v="-1"/>
    <s v=""/>
    <s v="-1"/>
    <s v="SAFFOLA MASALA OATS - CLASSIC MASALA TEST (NP9)"/>
    <s v="c-3 Shashi garden mayur vihar "/>
    <s v="12"/>
    <s v="delhi"/>
    <s v="110091"/>
    <s v="c-3 Shashi garden mayur vihar"/>
    <s v="12"/>
    <s v="delhi"/>
    <s v="110091"/>
    <s v="8178006616"/>
    <s v="-1"/>
    <s v="8178006616"/>
    <s v="-1"/>
    <s v="SSC/ HSC"/>
    <s v="-1"/>
    <s v="HOUSEWIFE"/>
    <s v=""/>
    <s v="5"/>
    <s v="0"/>
    <s v="1"/>
    <s v="0"/>
    <s v="1"/>
    <s v="1"/>
    <s v="0"/>
    <s v="1"/>
    <s v="0"/>
    <s v="1"/>
    <s v="-1"/>
    <s v="-1"/>
    <s v="YES"/>
    <s v="2023-10-21T14:04:20+05:30"/>
    <s v="-1"/>
    <s v="1697877260"/>
    <s v="-1"/>
    <s v="-1"/>
    <s v="-1"/>
    <s v="Screener Section 1"/>
    <s v="Screener Section 2"/>
    <s v="0"/>
    <s v="0"/>
    <s v="Main Section 3"/>
    <s v="0"/>
    <s v="Main Section 5"/>
    <s v="2023-10-21T14:04:20+05:30"/>
    <s v="2023-10-21T14:04:20+05:30"/>
    <s v="-1"/>
    <s v="223"/>
    <s v="-1"/>
    <s v="77.29505333333333"/>
    <s v="28.610813333333333"/>
    <s v="77d 17' 42.192&quot; , 28d 36' 38.928&quot;_x000a_null"/>
    <s v="-1"/>
    <s v="-1"/>
    <s v="928"/>
    <s v="-1"/>
    <s v="2023-10-24"/>
    <s v="-1"/>
    <s v="-1"/>
    <s v="SAFFOLA MASALA OATS - CLASSIC MASALA TEST (NP9)"/>
    <s v="2023-10-31"/>
    <s v="11:00:5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79704"/>
    <n v="-1"/>
    <d v="2023-10-21T14:09:32"/>
    <s v="2234891014"/>
    <s v="Android_Subject"/>
    <m/>
    <s v="2.22:47:24"/>
    <d v="2023-10-21T14:24:57"/>
    <m/>
    <d v="2023-10-23T19:10:46"/>
    <m/>
    <m/>
    <b v="1"/>
    <n v="306"/>
    <b v="0"/>
    <m/>
    <s v="28.61072"/>
    <s v="77.295616667"/>
    <s v="Approved"/>
    <n v="5.5"/>
    <m/>
    <m/>
    <m/>
    <d v="2023-10-21T14:09:32"/>
    <d v="2023-10-21T14:24:54"/>
    <s v="Inder Jha"/>
    <n v="-1"/>
    <s v="-1"/>
    <s v="-1"/>
    <s v="LIVE"/>
    <s v="For Placement"/>
    <s v=""/>
    <s v="111111119"/>
    <s v="Rakesh Kumar Gupta "/>
    <s v="-1"/>
    <s v="-1"/>
    <s v="1021"/>
    <s v="1409"/>
    <s v=""/>
    <s v="111111119-1021-1409"/>
    <s v="1"/>
    <s v="1"/>
    <s v="0"/>
    <s v="-1"/>
    <s v="-1"/>
    <s v="77.29518166666666"/>
    <s v="28.610945"/>
    <s v="77d 17' 42.654&quot; , 28d 36' 39.402&quot;_x000a_null"/>
    <s v="96"/>
    <s v="-1"/>
    <s v="-1"/>
    <s v="0"/>
    <s v="100%"/>
    <s v="-1"/>
    <s v="CNST3"/>
    <s v="CS10"/>
    <s v="-1"/>
    <s v="-1"/>
    <s v="-1"/>
    <s v="-1"/>
    <s v="-1"/>
    <s v="2023-10-21T14:09:49+05:30"/>
    <s v="-1"/>
    <s v="2023-10-21T14:09:49+05:30"/>
    <s v="SPEAK TO WOMEN WHO ARE 25 - 45 YEARS OF AGE"/>
    <s v="-1"/>
    <s v="-1"/>
    <s v="-1"/>
    <s v="-1"/>
    <s v="-1"/>
    <s v="-1"/>
    <s v="-1"/>
    <s v="2023-10-21"/>
    <s v="14:10:12"/>
    <s v="-1"/>
    <s v="8"/>
    <s v="2023-10-21T14:10:13+05:30"/>
    <s v="-1"/>
    <s v="1"/>
    <s v="-1"/>
    <s v="archana aggarwal"/>
    <x v="0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PROFESSION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4:16:22+05:30"/>
    <s v="-1"/>
    <s v="393"/>
    <s v="2023-10-21T14:16:22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Bagrrys"/>
    <s v="0"/>
    <s v="0"/>
    <s v="Kellogg's"/>
    <s v="Kellogg's Chocos"/>
    <s v="Kellogg's Cornflakes"/>
    <s v="0"/>
    <s v="0"/>
    <s v="Kellogg's Muesli"/>
    <s v="0"/>
    <s v="Kwality"/>
    <s v="0"/>
    <s v="Nesplus"/>
    <s v="0"/>
    <s v="0"/>
    <s v="Tasty Treat"/>
    <s v="0"/>
    <s v="0"/>
    <s v="0"/>
    <s v="0"/>
    <s v="0"/>
    <s v="0"/>
    <s v="0"/>
    <s v="0"/>
    <s v="0"/>
    <s v="Kellogg's"/>
    <s v="0"/>
    <s v="0"/>
    <s v="0"/>
    <s v="0"/>
    <s v="0"/>
    <s v="0"/>
    <s v="Kwality"/>
    <s v="0"/>
    <s v="0"/>
    <s v="0"/>
    <s v="0"/>
    <s v="Tasty Treat"/>
    <s v="0"/>
    <s v="0"/>
    <s v="0"/>
    <s v="0"/>
    <s v="0"/>
    <s v="Kellogg's"/>
    <s v="Ching's Instant Noodles"/>
    <s v="0"/>
    <s v="0"/>
    <s v="Maggi Masala Noodles"/>
    <s v="0"/>
    <s v="0"/>
    <s v="0"/>
    <s v="Maggi Cuppa Noodles"/>
    <s v="Saffola Oodles"/>
    <s v="0"/>
    <s v="0"/>
    <s v="Top Ramen Cup Noodles"/>
    <s v="0"/>
    <s v="0"/>
    <s v="Other Instant Noodles Brand/Cup Noodles"/>
    <s v="0"/>
    <s v="0"/>
    <s v="0"/>
    <s v="0"/>
    <s v="0"/>
    <s v="0"/>
    <s v="0"/>
    <s v="Maggi Vegetable Atta Noodles"/>
    <s v="0"/>
    <s v="0"/>
    <s v="0"/>
    <s v="0"/>
    <s v="Top Ramen Noodles"/>
    <s v="0"/>
    <s v="0"/>
    <s v="0"/>
    <s v="0"/>
    <s v="0"/>
    <s v="0"/>
    <s v="Maggi Vegetable Atta Noodles"/>
    <s v="2023-10-21T14:20:52+05:30"/>
    <s v="-1"/>
    <s v="27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4:21:05+05:30"/>
    <s v="2023-10-21T14:21:05+05:30"/>
    <s v="-1"/>
    <s v="676"/>
    <s v="-1"/>
    <s v="2023-10-21T14:21:05+05:30"/>
    <s v="2023-10-21T14:21:05+05:30"/>
    <s v="2023-10-21T14:21:05+05:30"/>
    <s v="-1"/>
    <s v="1697878265"/>
    <s v="2023-10-21T14:21:05+05:30"/>
    <s v="WILLING TO PARTICIPATE"/>
    <s v="-1"/>
    <s v=""/>
    <s v="-1"/>
    <s v="SAFFOLA MASALA OATS - VEGGIE TWIST CURRENT (BJ6)"/>
    <s v="c-29/b gr.floor Shashi garden Mayur vihar "/>
    <s v="12"/>
    <s v="Delhi "/>
    <s v="110091"/>
    <s v="c-29/b gr.floor Shashi garden Mayur vihar"/>
    <s v="12"/>
    <s v="Delhi"/>
    <s v="110091"/>
    <s v="8700885663"/>
    <s v="-1"/>
    <s v="8700885663"/>
    <s v="-1"/>
    <s v="GRADUATE/ POST GRADUATE: PROFESSIONAL"/>
    <s v="-1"/>
    <s v="HOUSEWIFE"/>
    <s v=""/>
    <s v="4"/>
    <s v="1"/>
    <s v="1"/>
    <s v="0"/>
    <s v="0"/>
    <s v="1"/>
    <s v="1"/>
    <s v="0"/>
    <s v="0"/>
    <s v="0"/>
    <s v="1"/>
    <s v="0"/>
    <s v="YES"/>
    <s v="2023-10-21T14:24:52+05:30"/>
    <s v="-1"/>
    <s v="1697878492"/>
    <s v="-1"/>
    <s v="-1"/>
    <s v="-1"/>
    <s v="Screener Section 1"/>
    <s v="Screener Section 2"/>
    <s v="0"/>
    <s v="0"/>
    <s v="Main Section 3"/>
    <s v="0"/>
    <s v="Main Section 5"/>
    <s v="2023-10-21T14:24:52+05:30"/>
    <s v="2023-10-21T14:24:52+05:30"/>
    <s v="-1"/>
    <s v="227"/>
    <s v="-1"/>
    <s v="77.29561666666667"/>
    <s v="28.61072"/>
    <s v="77d 17' 44.22&quot; , 28d 36' 38.592&quot;_x000a_null"/>
    <s v="-1"/>
    <s v="-1"/>
    <s v="903"/>
    <s v="-1"/>
    <s v="2023-10-24"/>
    <s v="-1"/>
    <s v="-1"/>
    <s v="SAFFOLA MASALA OATS - VEGGIE TWIST CURRENT (BJ6)"/>
    <s v="2023-10-31"/>
    <s v="16:00:5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0588"/>
    <n v="-1"/>
    <d v="2023-10-21T14:33:48"/>
    <s v="2234891014"/>
    <s v="Android_Subject"/>
    <m/>
    <s v="2.22:35:49"/>
    <d v="2023-10-21T14:57:27"/>
    <m/>
    <d v="2023-10-23T19:10:46"/>
    <m/>
    <m/>
    <b v="1"/>
    <n v="306"/>
    <b v="0"/>
    <m/>
    <s v="28.61158"/>
    <s v="77.294111667"/>
    <s v="Approved"/>
    <n v="5.5"/>
    <m/>
    <m/>
    <m/>
    <d v="2023-10-21T14:33:48"/>
    <d v="2023-10-21T14:57:23"/>
    <s v="Inder Jha"/>
    <n v="-1"/>
    <s v="-1"/>
    <s v="-1"/>
    <s v="LIVE"/>
    <s v="For Placement"/>
    <s v=""/>
    <s v="111111119"/>
    <s v="Rakesh Kumar Gupta "/>
    <s v="-1"/>
    <s v="-1"/>
    <s v="1021"/>
    <s v="1433"/>
    <s v=""/>
    <s v="111111119-1021-1433"/>
    <s v="1"/>
    <s v="1"/>
    <s v="0"/>
    <s v="-1"/>
    <s v="-1"/>
    <s v="77.29414333333334"/>
    <s v="28.611483333333332"/>
    <s v="77d 17' 38.916&quot; , 28d 36' 41.34&quot;_x000a_null"/>
    <s v="96"/>
    <s v="-1"/>
    <s v="-1"/>
    <s v="0"/>
    <s v="100%"/>
    <s v="-1"/>
    <s v="CNST3"/>
    <s v="CS10"/>
    <s v="-1"/>
    <s v="-1"/>
    <s v="-1"/>
    <s v="-1"/>
    <s v="-1"/>
    <s v="2023-10-21T14:34:14+05:30"/>
    <s v="-1"/>
    <s v="2023-10-21T14:34:14+05:30"/>
    <s v="SPEAK TO WOMEN WHO ARE 25 - 45 YEARS OF AGE"/>
    <s v="-1"/>
    <s v="-1"/>
    <s v="-1"/>
    <s v="-1"/>
    <s v="-1"/>
    <s v="-1"/>
    <s v="-1"/>
    <s v="2023-10-21"/>
    <s v="14:39:45"/>
    <s v="-1"/>
    <s v="8"/>
    <s v="2023-10-21T14:39:46+05:30"/>
    <s v="-1"/>
    <s v="1"/>
    <s v="-1"/>
    <s v="geeta"/>
    <x v="0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1T14:46:47+05:30"/>
    <s v="-1"/>
    <s v="753"/>
    <s v="2023-10-21T14:46:4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0"/>
    <s v="Top Ramen Noodles"/>
    <s v="0"/>
    <s v="Wai Wai Noodles"/>
    <s v="0"/>
    <s v="0"/>
    <s v="0"/>
    <s v="0"/>
    <s v="0"/>
    <s v="0"/>
    <s v="Knorr Soupy Noodles"/>
    <s v="0"/>
    <s v="Maggi Oats Noodles"/>
    <s v="0"/>
    <s v="0"/>
    <s v="0"/>
    <s v="Saffola Oodles"/>
    <s v="0"/>
    <s v="0"/>
    <s v="0"/>
    <s v="0"/>
    <s v="0"/>
    <s v="0"/>
    <s v="0"/>
    <s v="0"/>
    <s v="Saffola Oodles"/>
    <s v="2023-10-21T14:53:19+05:30"/>
    <s v="-1"/>
    <s v="39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1T14:53:41+05:30"/>
    <s v="2023-10-21T14:53:41+05:30"/>
    <s v="-1"/>
    <s v="871"/>
    <s v="-1"/>
    <s v="2023-10-21T14:53:41+05:30"/>
    <s v="2023-10-21T14:53:41+05:30"/>
    <s v="2023-10-21T14:53:41+05:30"/>
    <s v="-1"/>
    <s v="1697880221"/>
    <s v="2023-10-21T14:53:41+05:30"/>
    <s v="WILLING TO PARTICIPATE"/>
    <s v="-1"/>
    <s v=""/>
    <s v="-1"/>
    <s v="SAFFOLA MASALA OATS - CLASSIC MASALA CURRENT (AF3)"/>
    <s v="b/84 1st floor Shashi garden "/>
    <s v="11"/>
    <s v="delhi"/>
    <s v="110091"/>
    <s v="b/84 1st floor Shashi garden"/>
    <s v="11"/>
    <s v="delhi"/>
    <s v="110091"/>
    <s v="9891874499"/>
    <s v="-1"/>
    <s v="9891874499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1T14:57:21+05:30"/>
    <s v="-1"/>
    <s v="1697880441"/>
    <s v="-1"/>
    <s v="-1"/>
    <s v="-1"/>
    <s v="Screener Section 1"/>
    <s v="Screener Section 2"/>
    <s v="0"/>
    <s v="0"/>
    <s v="Main Section 3"/>
    <s v="0"/>
    <s v="Main Section 5"/>
    <s v="2023-10-21T14:57:21+05:30"/>
    <s v="2023-10-21T14:57:21+05:30"/>
    <s v="-1"/>
    <s v="221"/>
    <s v="-1"/>
    <s v="77.29411166666667"/>
    <s v="28.611580000000004"/>
    <s v="77d 17' 38.802&quot; , 28d 36' 41.688&quot;_x000a_null"/>
    <s v="-1"/>
    <s v="-1"/>
    <s v="1092"/>
    <s v="-1"/>
    <s v="2023-10-24"/>
    <s v="-1"/>
    <s v="-1"/>
    <s v="SAFFOLA MASALA OATS - CLASSIC MASALA CURRENT (AF3)"/>
    <s v="2023-10-31"/>
    <s v="15:30:3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0592"/>
    <n v="-1"/>
    <d v="2023-10-21T14:03:47"/>
    <s v="2234891014"/>
    <s v="Android_Subject"/>
    <m/>
    <s v="4.01:06:39"/>
    <d v="2023-10-21T14:57:42"/>
    <m/>
    <d v="2023-10-23T19:10:46"/>
    <m/>
    <m/>
    <b v="1"/>
    <n v="306"/>
    <b v="0"/>
    <m/>
    <m/>
    <m/>
    <s v="Requires Approval"/>
    <n v="5.5"/>
    <m/>
    <m/>
    <m/>
    <d v="2023-10-21T14:03:47"/>
    <d v="2023-10-21T14:20:23"/>
    <s v="Inder Jha"/>
    <n v="-1"/>
    <s v="-1"/>
    <s v="-1"/>
    <s v="LIVE"/>
    <s v="For Placement"/>
    <s v=""/>
    <s v="111111111"/>
    <s v="seema"/>
    <s v="-1"/>
    <s v="-1"/>
    <s v="1021"/>
    <s v="1403"/>
    <s v=""/>
    <s v="111111111-1021-1403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1T14:04:06+05:30"/>
    <s v="-1"/>
    <s v="2023-10-21T14:04:06+05:30"/>
    <s v="SPEAK TO WOMEN WHO ARE 25 - 45 YEARS OF AGE"/>
    <s v="-1"/>
    <s v="-1"/>
    <s v="-1"/>
    <s v="-1"/>
    <s v="-1"/>
    <s v="-1"/>
    <s v="-1"/>
    <s v="2023-10-21"/>
    <s v="14:04:12"/>
    <s v="-1"/>
    <s v="8"/>
    <s v="2023-10-21T14:04:13+05:30"/>
    <s v="-1"/>
    <s v="1"/>
    <s v="-1"/>
    <s v="Mrs bhawna"/>
    <x v="0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1T14:13:33+05:30"/>
    <s v="-1"/>
    <s v="567"/>
    <s v="2023-10-21T14:13:33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4:15:56+05:30"/>
    <s v="-1"/>
    <s v="14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4:16:21+05:30"/>
    <s v="2023-10-21T14:16:21+05:30"/>
    <s v="-1"/>
    <s v="735"/>
    <s v="-1"/>
    <s v="2023-10-21T14:16:21+05:30"/>
    <s v="2023-10-21T14:16:21+05:30"/>
    <s v="2023-10-21T14:16:21+05:30"/>
    <s v="-1"/>
    <s v="1697877981"/>
    <s v="2023-10-21T14:16:21+05:30"/>
    <s v="WILLING TO PARTICIPATE"/>
    <s v="-1"/>
    <s v=""/>
    <s v="-1"/>
    <s v="SAFFOLA MASALA OATS - VEGGIE TWIST CURRENT (BJ6)"/>
    <s v="A5a/251"/>
    <s v="poshangi pur"/>
    <s v="jankpuri"/>
    <s v="110058"/>
    <s v="A5a/251"/>
    <s v="poshangi pur"/>
    <s v="jankpuri"/>
    <s v="110058"/>
    <s v="9213565321"/>
    <s v="-1"/>
    <s v="9213565321"/>
    <s v="-1"/>
    <s v="SSC/ HSC"/>
    <s v="-1"/>
    <s v="HOUSEWIFE"/>
    <s v=""/>
    <s v="4"/>
    <s v="2"/>
    <s v="0"/>
    <s v="0"/>
    <s v="1"/>
    <s v="1"/>
    <s v="0"/>
    <s v="0"/>
    <s v="0"/>
    <s v="0"/>
    <s v="1"/>
    <s v="1"/>
    <s v="YES"/>
    <s v="2023-10-21T14:20:21+05:30"/>
    <s v="-1"/>
    <s v="1697878221"/>
    <s v="-1"/>
    <s v="-1"/>
    <s v="-1"/>
    <s v="Screener Section 1"/>
    <s v="Screener Section 2"/>
    <s v="0"/>
    <s v="0"/>
    <s v="Main Section 3"/>
    <s v="0"/>
    <s v="Main Section 5"/>
    <s v="2023-10-21T14:20:21+05:30"/>
    <s v="2023-10-21T14:20:21+05:30"/>
    <s v="-1"/>
    <s v="237"/>
    <s v="-1"/>
    <s v="NaN"/>
    <s v="NaN"/>
    <s v="-1"/>
    <s v="-1"/>
    <s v="-1"/>
    <s v="972"/>
    <s v="-1"/>
    <s v="2023-10-25"/>
    <s v="-1"/>
    <s v="-1"/>
    <s v="SAFFOLA MASALA OATS - VEGGIE TWIST CURRENT (BJ6)"/>
    <s v="2023-11-01"/>
    <s v="16:00:2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0853"/>
    <n v="-1"/>
    <d v="2023-10-21T13:42:01"/>
    <s v="2234891034"/>
    <s v="Android_Subject"/>
    <m/>
    <s v="3.08:01:30"/>
    <d v="2023-10-21T15:07:47"/>
    <m/>
    <d v="2023-10-21T18:30:24"/>
    <m/>
    <m/>
    <b v="1"/>
    <n v="306"/>
    <b v="0"/>
    <m/>
    <s v="26.897751667"/>
    <s v="80.972718333"/>
    <s v="Approved"/>
    <n v="5.5"/>
    <m/>
    <m/>
    <m/>
    <d v="2023-10-21T13:42:01"/>
    <d v="2023-10-21T15:07:42"/>
    <s v="Anshu Srivastava"/>
    <n v="-1"/>
    <s v="-1"/>
    <s v="-1"/>
    <s v="LIVE"/>
    <s v="For Placement"/>
    <s v=""/>
    <s v="311111116"/>
    <s v="Manu Shrivastava "/>
    <s v="-1"/>
    <s v="-1"/>
    <s v="1021"/>
    <s v="1342"/>
    <s v=""/>
    <s v="311111116-1021-1342"/>
    <s v="1"/>
    <s v="1"/>
    <s v="0"/>
    <s v="-1"/>
    <s v="-1"/>
    <s v="80.96849999999999"/>
    <s v="26.899696666666667"/>
    <s v="80d 58' 6.6&quot; , 26d 53' 58.908&quot;_x000a_null"/>
    <s v="96"/>
    <s v="-1"/>
    <s v="-1"/>
    <s v="0"/>
    <s v="100%"/>
    <s v="-1"/>
    <s v="CNST3"/>
    <s v="CS10"/>
    <s v="-1"/>
    <s v="-1"/>
    <s v="-1"/>
    <s v="-1"/>
    <s v="-1"/>
    <s v="2023-10-21T13:56:51+05:30"/>
    <s v="-1"/>
    <s v="2023-10-21T13:56:51+05:30"/>
    <s v="SPEAK TO WOMEN WHO ARE 25 - 45 YEARS OF AGE"/>
    <s v="-1"/>
    <s v="-1"/>
    <s v="-1"/>
    <s v="-1"/>
    <s v="-1"/>
    <s v="-1"/>
    <s v="-1"/>
    <s v="2023-10-21"/>
    <s v="13:56:54"/>
    <s v="-1"/>
    <s v="8"/>
    <s v="2023-10-21T13:56:54+05:30"/>
    <s v="-1"/>
    <s v="1"/>
    <s v="-1"/>
    <s v="Reeta"/>
    <x v="2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1T14:08:25+05:30"/>
    <s v="-1"/>
    <s v="694"/>
    <s v="2023-10-21T14:08:2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4:13:38+05:30"/>
    <s v="-1"/>
    <s v="31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4:14:13+05:30"/>
    <s v="2023-10-21T14:14:13+05:30"/>
    <s v="-1"/>
    <s v="619"/>
    <s v="-1"/>
    <s v="2023-10-21T14:14:13+05:30"/>
    <s v="2023-10-21T14:14:13+05:30"/>
    <s v="2023-10-21T14:14:13+05:30"/>
    <s v="-1"/>
    <s v="1697877853"/>
    <s v="2023-10-21T14:14:13+05:30"/>
    <s v="WILLING TO PARTICIPATE"/>
    <s v="-1"/>
    <s v=""/>
    <s v="-1"/>
    <s v="SAFFOLA MASALA OATS - CLASSIC MASALA TEST (NP9)"/>
    <s v="House no 213"/>
    <s v="00"/>
    <s v="Indra nagar Block C"/>
    <s v="226016"/>
    <s v="House no 213"/>
    <s v="00"/>
    <s v="Indra nagar Block C"/>
    <s v="226016"/>
    <s v="7310119019"/>
    <s v="-1"/>
    <s v="7310119019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21T15:07:41+05:30"/>
    <s v="-1"/>
    <s v="1697881061"/>
    <s v="-1"/>
    <s v="-1"/>
    <s v="-1"/>
    <s v="Screener Section 1"/>
    <s v="Screener Section 2"/>
    <s v="0"/>
    <s v="0"/>
    <s v="Main Section 3"/>
    <s v="0"/>
    <s v="Main Section 5"/>
    <s v="2023-10-21T15:07:41+05:30"/>
    <s v="2023-10-21T15:07:41+05:30"/>
    <s v="-1"/>
    <s v="301"/>
    <s v="-1"/>
    <s v="80.97271833333333"/>
    <s v="26.897751666666668"/>
    <s v="80d 58' 21.786&quot; , 26d 53' 51.906&quot;_x000a_null"/>
    <s v="-1"/>
    <s v="-1"/>
    <s v="920"/>
    <s v="-1"/>
    <s v="2023-10-22"/>
    <s v="-1"/>
    <s v="-1"/>
    <s v="SAFFOLA MASALA OATS - CLASSIC MASALA TEST (NP9)"/>
    <s v="2023-10-31"/>
    <s v="16:43:3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0962"/>
    <n v="-1"/>
    <d v="2023-10-21T15:00:25"/>
    <s v="2234891030"/>
    <s v="Android_Subject"/>
    <m/>
    <s v="3.23:10:48"/>
    <d v="2023-10-21T15:11:15"/>
    <m/>
    <d v="2023-10-23T17:26:52"/>
    <m/>
    <m/>
    <b v="1"/>
    <n v="306"/>
    <b v="0"/>
    <m/>
    <s v="19.117595"/>
    <s v="72.851481667"/>
    <s v="Requires Approval"/>
    <n v="5.5"/>
    <m/>
    <m/>
    <m/>
    <d v="2023-10-21T15:00:25"/>
    <d v="2023-10-21T15:11:12"/>
    <s v="Sarvesh Mishra"/>
    <n v="-1"/>
    <s v="-1"/>
    <s v="-1"/>
    <s v="LIVE"/>
    <s v="For Placement"/>
    <s v=""/>
    <s v="211111119"/>
    <s v="Darshana "/>
    <s v="-1"/>
    <s v="-1"/>
    <s v="1021"/>
    <s v="1500"/>
    <s v=""/>
    <s v="211111119-1021-1500"/>
    <s v="1"/>
    <s v="1"/>
    <s v="0"/>
    <s v="-1"/>
    <s v="-1"/>
    <s v="72.85062833333333"/>
    <s v="19.12205"/>
    <s v="72d 51' 2.262&quot; , 19d 7' 19.38&quot;_x000a_null"/>
    <s v="96"/>
    <s v="-1"/>
    <s v="-1"/>
    <s v="0"/>
    <s v="100%"/>
    <s v="-1"/>
    <s v="CNST3"/>
    <s v="CS10"/>
    <s v="-1"/>
    <s v="-1"/>
    <s v="-1"/>
    <s v="-1"/>
    <s v="-1"/>
    <s v="2023-10-21T15:00:45+05:30"/>
    <s v="-1"/>
    <s v="2023-10-21T15:00:45+05:30"/>
    <s v="SPEAK TO WOMEN WHO ARE 25 - 45 YEARS OF AGE"/>
    <s v="-1"/>
    <s v="-1"/>
    <s v="-1"/>
    <s v="-1"/>
    <s v="-1"/>
    <s v="-1"/>
    <s v="-1"/>
    <s v="2023-10-21"/>
    <s v="15:01:27"/>
    <s v="-1"/>
    <s v="8"/>
    <s v="2023-10-21T15:01:30+05:30"/>
    <s v="-1"/>
    <s v="1"/>
    <s v="-1"/>
    <s v="Priyanka Limbachiya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21T15:04:07+05:30"/>
    <s v="-1"/>
    <s v="202"/>
    <s v="2023-10-21T15:04:0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5:07:18+05:30"/>
    <s v="-1"/>
    <s v="19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5:07:24+05:30"/>
    <s v="2023-10-21T15:07:24+05:30"/>
    <s v="-1"/>
    <s v="391"/>
    <s v="-1"/>
    <s v="2023-10-21T15:07:24+05:30"/>
    <s v="2023-10-21T15:07:24+05:30"/>
    <s v="2023-10-21T15:07:24+05:30"/>
    <s v="-1"/>
    <s v="1697881044"/>
    <s v="2023-10-21T15:07:24+05:30"/>
    <s v="WILLING TO PARTICIPATE"/>
    <s v="-1"/>
    <s v=""/>
    <s v="-1"/>
    <s v="SAFFOLA MASALA OATS - VEGGIE TWIST TEST (LK2)"/>
    <s v="room no 14 ,2 nd floor , Rajmahal bld"/>
    <s v="Azad nagar road "/>
    <s v="Andheri East "/>
    <s v="400069"/>
    <s v="room no 14 ,2 nd floor , Rajmahal bld"/>
    <s v="Azad nagar road"/>
    <s v="Andheri East"/>
    <s v="400069"/>
    <s v="9867440866"/>
    <s v="-1"/>
    <s v="9867440866"/>
    <s v="-1"/>
    <s v="GRADUATE/ POST GRADUATE: GENERAL"/>
    <s v="-1"/>
    <s v="HOUSEWIFE"/>
    <s v=""/>
    <s v="3"/>
    <s v="0"/>
    <s v="0"/>
    <s v="0"/>
    <s v="1"/>
    <s v="1"/>
    <s v="0"/>
    <s v="0"/>
    <s v="0"/>
    <s v="1"/>
    <s v="-1"/>
    <s v="-1"/>
    <s v="YES"/>
    <s v="2023-10-21T15:11:10+05:30"/>
    <s v="-1"/>
    <s v="1697881270"/>
    <s v="-1"/>
    <s v="-1"/>
    <s v="-1"/>
    <s v="Screener Section 1"/>
    <s v="Screener Section 2"/>
    <s v="0"/>
    <s v="0"/>
    <s v="Main Section 3"/>
    <s v="0"/>
    <s v="Main Section 5"/>
    <s v="2023-10-21T15:11:10+05:30"/>
    <s v="2023-10-21T15:11:10+05:30"/>
    <s v="-1"/>
    <s v="226"/>
    <s v="-1"/>
    <s v="72.85148166666666"/>
    <s v="19.117594999999998"/>
    <s v="72d 51' 5.334&quot; , 19d 7' 3.342&quot;_x000a_null"/>
    <s v="-1"/>
    <s v="-1"/>
    <s v="617"/>
    <s v="-1"/>
    <s v="2023-10-25"/>
    <s v="-1"/>
    <s v="-1"/>
    <s v="SAFFOLA MASALA OATS - VEGGIE TWIST TEST (LK2)"/>
    <s v="2023-11-01"/>
    <s v="14:11:1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173"/>
    <n v="-1"/>
    <d v="2023-10-21T15:05:05"/>
    <s v="2234891014"/>
    <s v="Android_Subject"/>
    <m/>
    <s v="2.22:02:22"/>
    <d v="2023-10-21T15:17:57"/>
    <m/>
    <d v="2023-10-23T19:10:46"/>
    <m/>
    <m/>
    <b v="1"/>
    <n v="306"/>
    <b v="0"/>
    <m/>
    <s v="28.611531667"/>
    <s v="77.294081667"/>
    <s v="Approved"/>
    <n v="5.5"/>
    <m/>
    <m/>
    <m/>
    <d v="2023-10-21T15:05:05"/>
    <d v="2023-10-21T15:17:54"/>
    <s v="Inder Jha"/>
    <n v="-1"/>
    <s v="-1"/>
    <s v="-1"/>
    <s v="LIVE"/>
    <s v="For Placement"/>
    <s v=""/>
    <s v="111111119"/>
    <s v="Rakesh Kumar Gupta "/>
    <s v="-1"/>
    <s v="-1"/>
    <s v="1021"/>
    <s v="1505"/>
    <s v=""/>
    <s v="111111119-1021-1505"/>
    <s v="1"/>
    <s v="1"/>
    <s v="0"/>
    <s v="-1"/>
    <s v="-1"/>
    <s v="77.29410333333334"/>
    <s v="28.611536666666666"/>
    <s v="77d 17' 38.772&quot; , 28d 36' 41.532&quot;_x000a_null"/>
    <s v="96"/>
    <s v="-1"/>
    <s v="-1"/>
    <s v="0"/>
    <s v="100%"/>
    <s v="-1"/>
    <s v="CNST3"/>
    <s v="CS10"/>
    <s v="-1"/>
    <s v="-1"/>
    <s v="-1"/>
    <s v="-1"/>
    <s v="-1"/>
    <s v="2023-10-21T15:05:21+05:30"/>
    <s v="-1"/>
    <s v="2023-10-21T15:05:21+05:30"/>
    <s v="SPEAK TO WOMEN WHO ARE 25 - 45 YEARS OF AGE"/>
    <s v="-1"/>
    <s v="-1"/>
    <s v="-1"/>
    <s v="-1"/>
    <s v="-1"/>
    <s v="-1"/>
    <s v="-1"/>
    <s v="2023-10-21"/>
    <s v="15:05:44"/>
    <s v="-1"/>
    <s v="8"/>
    <s v="2023-10-21T15:05:44+05:30"/>
    <s v="-1"/>
    <s v="1"/>
    <s v="-1"/>
    <s v="anita"/>
    <x v="0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1T15:11:00+05:30"/>
    <s v="-1"/>
    <s v="339"/>
    <s v="2023-10-21T15:11:0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0"/>
    <s v="0"/>
    <s v="0"/>
    <s v="Maggi Cuppa Noodles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5:14:35+05:30"/>
    <s v="-1"/>
    <s v="21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5:14:47+05:30"/>
    <s v="2023-10-21T15:14:47+05:30"/>
    <s v="-1"/>
    <s v="566"/>
    <s v="-1"/>
    <s v="2023-10-21T15:14:47+05:30"/>
    <s v="2023-10-21T15:14:47+05:30"/>
    <s v="2023-10-21T15:14:47+05:30"/>
    <s v="-1"/>
    <s v="1697881487"/>
    <s v="2023-10-21T15:14:47+05:30"/>
    <s v="WILLING TO PARTICIPATE"/>
    <s v="-1"/>
    <s v=""/>
    <s v="-1"/>
    <s v="SAFFOLA MASALA OATS - VEGGIE TWIST CURRENT (BJ6)"/>
    <s v="E/97 gr floor Shashi garden Mayur vihar "/>
    <s v="11"/>
    <s v="Delhi "/>
    <s v="110091"/>
    <s v="E/97 gr floor Shashi garden Mayur vihar"/>
    <s v="11"/>
    <s v="Delhi"/>
    <s v="110091"/>
    <s v="9899990016"/>
    <s v="-1"/>
    <s v="9899990016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21T15:17:52+05:30"/>
    <s v="-1"/>
    <s v="1697881672"/>
    <s v="-1"/>
    <s v="-1"/>
    <s v="-1"/>
    <s v="Screener Section 1"/>
    <s v="Screener Section 2"/>
    <s v="0"/>
    <s v="0"/>
    <s v="Main Section 3"/>
    <s v="0"/>
    <s v="Main Section 5"/>
    <s v="2023-10-21T15:17:52+05:30"/>
    <s v="2023-10-21T15:17:52+05:30"/>
    <s v="-1"/>
    <s v="185"/>
    <s v="-1"/>
    <s v="77.29408166666667"/>
    <s v="28.611531666666664"/>
    <s v="77d 17' 38.694&quot; , 28d 36' 41.514&quot;_x000a_null"/>
    <s v="-1"/>
    <s v="-1"/>
    <s v="751"/>
    <s v="-1"/>
    <s v="2023-10-24"/>
    <s v="-1"/>
    <s v="-1"/>
    <s v="SAFFOLA MASALA OATS - VEGGIE TWIST CURRENT (BJ6)"/>
    <s v="2023-10-31"/>
    <s v="13:00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281"/>
    <n v="-1"/>
    <d v="2023-10-21T15:13:16"/>
    <s v="2234891001"/>
    <s v="Android_Subject"/>
    <m/>
    <d v="1899-12-30T00:08:22"/>
    <d v="2023-10-21T15:21:40"/>
    <m/>
    <d v="2023-10-23T19:10:46"/>
    <m/>
    <m/>
    <b v="1"/>
    <n v="306"/>
    <b v="0"/>
    <m/>
    <s v="28.52447"/>
    <s v="77.238816667"/>
    <s v="Approved"/>
    <n v="5.5"/>
    <m/>
    <m/>
    <m/>
    <d v="2023-10-21T15:13:16"/>
    <d v="2023-10-21T15:21:38"/>
    <s v="Inder Jha"/>
    <n v="-1"/>
    <s v="-1"/>
    <s v="-1"/>
    <s v="LIVE"/>
    <s v="-1"/>
    <s v=""/>
    <s v="111111112"/>
    <s v="astha"/>
    <s v="-1"/>
    <s v="-1"/>
    <s v="1021"/>
    <s v="1513"/>
    <s v=""/>
    <s v="111111112-1021-1513"/>
    <s v="1"/>
    <s v="1"/>
    <s v="0"/>
    <s v="-1"/>
    <s v="-1"/>
    <s v="77.23868999999999"/>
    <s v="28.524394999999995"/>
    <s v="77d 14' 19.284&quot; , 28d 31' 27.822&quot;_x000a_null"/>
    <s v="96"/>
    <s v="-1"/>
    <s v="-1"/>
    <s v="0"/>
    <s v="100%"/>
    <s v="-1"/>
    <s v="CNST1"/>
    <s v="CS9C"/>
    <s v="-1"/>
    <s v="-1"/>
    <s v="-1"/>
    <s v="-1"/>
    <s v="-1"/>
    <s v="2023-10-21T15:13:25+05:30"/>
    <s v="-1"/>
    <s v="2023-10-21T15:13:25+05:30"/>
    <s v="SPEAK TO WOMEN WHO ARE 25 - 45 YEARS OF AGE"/>
    <s v="-1"/>
    <s v="-1"/>
    <s v="-1"/>
    <s v="-1"/>
    <s v="-1"/>
    <s v="-1"/>
    <s v="-1"/>
    <s v="2023-10-21"/>
    <s v="15:13:27"/>
    <s v="-1"/>
    <s v="8"/>
    <s v="2023-10-21T15:13:28+05:30"/>
    <s v="-1"/>
    <s v="1"/>
    <s v="-1"/>
    <s v="pooja madan"/>
    <x v="0"/>
    <x v="2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21T15:15:45+05:30"/>
    <s v="-1"/>
    <s v="140"/>
    <s v="2023-10-21T15:15:45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1T15:18:39+05:30"/>
    <s v="-1"/>
    <s v="1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1T15:18:47+05:30"/>
    <s v="2023-10-21T15:18:47+05:30"/>
    <s v="-1"/>
    <s v="322"/>
    <s v="-1"/>
    <s v="2023-10-21T15:18:47+05:30"/>
    <s v="2023-10-21T15:18:47+05:30"/>
    <s v="2023-10-21T15:18:47+05:30"/>
    <s v="-1"/>
    <s v="1697881727"/>
    <s v="2023-10-21T15:18:47+05:30"/>
    <s v="WILLING TO PARTICIPATE"/>
    <s v="-1"/>
    <s v=""/>
    <s v="-1"/>
    <s v="SAFFOLA MASALA OATS - CLASSIC MASALA CURRENT (AF3)"/>
    <s v="1535/13"/>
    <s v="kalka ji"/>
    <s v="new delhi"/>
    <s v="110019"/>
    <s v="1535/13"/>
    <s v="kalka ji"/>
    <s v="new delhi"/>
    <s v="110019"/>
    <s v="9818043650"/>
    <s v="-1"/>
    <s v="9818043650"/>
    <s v="-1"/>
    <s v="GRADUATE/ POST GRADUATE: GENERAL"/>
    <s v="-1"/>
    <s v="HOUSEWIFE"/>
    <s v=""/>
    <s v="5"/>
    <s v="0"/>
    <s v="0"/>
    <s v="2"/>
    <s v="1"/>
    <s v="1"/>
    <s v="1"/>
    <s v="0"/>
    <s v="0"/>
    <s v="0"/>
    <s v="-1"/>
    <s v="-1"/>
    <s v="YES"/>
    <s v="2023-10-21T15:21:37+05:30"/>
    <s v="-1"/>
    <s v="1697881897"/>
    <s v="-1"/>
    <s v="-1"/>
    <s v="-1"/>
    <s v="Screener Section 1"/>
    <s v="Screener Section 2"/>
    <s v="0"/>
    <s v="0"/>
    <s v="Main Section 3"/>
    <s v="0"/>
    <s v="Main Section 5"/>
    <s v="2023-10-21T15:21:37+05:30"/>
    <s v="2023-10-21T15:21:37+05:30"/>
    <s v="-1"/>
    <s v="170"/>
    <s v="-1"/>
    <s v="77.23881666666666"/>
    <s v="28.524469999999997"/>
    <s v="77d 14' 19.74&quot; , 28d 31' 28.092&quot;_x000a_null"/>
    <s v="-1"/>
    <s v="-1"/>
    <s v="49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338"/>
    <n v="-1"/>
    <d v="2023-10-21T15:11:29"/>
    <s v="2234891034"/>
    <s v="Android_Subject"/>
    <m/>
    <s v="3.06:32:16"/>
    <d v="2023-10-21T15:23:29"/>
    <m/>
    <d v="2023-10-21T18:06:48"/>
    <m/>
    <m/>
    <b v="1"/>
    <n v="306"/>
    <b v="0"/>
    <m/>
    <s v="26.897785"/>
    <s v="80.972708333"/>
    <s v="Approved"/>
    <n v="5.5"/>
    <m/>
    <m/>
    <m/>
    <d v="2023-10-21T15:11:29"/>
    <d v="2023-10-21T15:23:25"/>
    <s v="Anshu Srivastava"/>
    <n v="-1"/>
    <s v="-1"/>
    <s v="-1"/>
    <s v="LIVE"/>
    <s v="For Placement"/>
    <s v=""/>
    <s v="311111116"/>
    <s v="Manu Shrivastava "/>
    <s v="-1"/>
    <s v="-1"/>
    <s v="1021"/>
    <s v="1511"/>
    <s v=""/>
    <s v="311111116-1021-1511"/>
    <s v="1"/>
    <s v="1"/>
    <s v="0"/>
    <s v="-1"/>
    <s v="-1"/>
    <s v="80.97272333333333"/>
    <s v="26.897721666666666"/>
    <s v="80d 58' 21.804&quot; , 26d 53' 51.798&quot;_x000a_null"/>
    <s v="96"/>
    <s v="-1"/>
    <s v="-1"/>
    <s v="0"/>
    <s v="100%"/>
    <s v="-1"/>
    <s v="CNST3"/>
    <s v="CS10"/>
    <s v="-1"/>
    <s v="-1"/>
    <s v="-1"/>
    <s v="-1"/>
    <s v="-1"/>
    <s v="2023-10-21T15:11:42+05:30"/>
    <s v="-1"/>
    <s v="2023-10-21T15:11:42+05:30"/>
    <s v="SPEAK TO WOMEN WHO ARE 25 - 45 YEARS OF AGE"/>
    <s v="-1"/>
    <s v="-1"/>
    <s v="-1"/>
    <s v="-1"/>
    <s v="-1"/>
    <s v="-1"/>
    <s v="-1"/>
    <s v="2023-10-21"/>
    <s v="15:11:48"/>
    <s v="-1"/>
    <s v="8"/>
    <s v="2023-10-21T15:11:49+05:30"/>
    <s v="-1"/>
    <s v="1"/>
    <s v="-1"/>
    <s v="Kajal"/>
    <x v="2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1T15:14:29+05:30"/>
    <s v="-1"/>
    <s v="167"/>
    <s v="2023-10-21T15:14:29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0"/>
    <s v="Sunfeast Yippee Noodles"/>
    <s v="0"/>
    <s v="0"/>
    <s v="0"/>
    <s v="0"/>
    <s v="0"/>
    <s v="0"/>
    <s v="0"/>
    <s v="0"/>
    <s v="0"/>
    <s v="0"/>
    <s v="0"/>
    <s v="Maggi Oats Noodles"/>
    <s v="0"/>
    <s v="0"/>
    <s v="0"/>
    <s v="0"/>
    <s v="Sunfeast Yippee Noodles"/>
    <s v="0"/>
    <s v="0"/>
    <s v="0"/>
    <s v="0"/>
    <s v="0"/>
    <s v="0"/>
    <s v="0"/>
    <s v="Sunfeast Yippee Noodles"/>
    <s v="2023-10-21T15:19:32+05:30"/>
    <s v="-1"/>
    <s v="30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5:19:41+05:30"/>
    <s v="2023-10-21T15:19:41+05:30"/>
    <s v="-1"/>
    <s v="479"/>
    <s v="-1"/>
    <s v="2023-10-21T15:19:41+05:30"/>
    <s v="2023-10-21T15:19:41+05:30"/>
    <s v="2023-10-21T15:19:41+05:30"/>
    <s v="-1"/>
    <s v="1697881781"/>
    <s v="2023-10-21T15:19:41+05:30"/>
    <s v="WILLING TO PARTICIPATE"/>
    <s v="-1"/>
    <s v=""/>
    <s v="-1"/>
    <s v="SAFFOLA MASALA OATS - VEGGIE TWIST TEST (LK2)"/>
    <s v="529D"/>
    <s v="00"/>
    <s v="Indra Nagar Block C"/>
    <s v="226016"/>
    <s v="529D"/>
    <s v="00"/>
    <s v="Indra Nagar Block C"/>
    <s v="226016"/>
    <s v="8840622618"/>
    <s v="-1"/>
    <s v="8840622618"/>
    <s v="-1"/>
    <s v="GRADUATE/ POST GRADUATE: GENERAL"/>
    <s v="-1"/>
    <s v="STUDENT"/>
    <s v=""/>
    <s v="5"/>
    <s v="0"/>
    <s v="0"/>
    <s v="0"/>
    <s v="2"/>
    <s v="1"/>
    <s v="1"/>
    <s v="1"/>
    <s v="0"/>
    <s v="0"/>
    <s v="-1"/>
    <s v="-1"/>
    <s v="YES"/>
    <s v="2023-10-21T15:23:22+05:30"/>
    <s v="-1"/>
    <s v="1697882002"/>
    <s v="-1"/>
    <s v="-1"/>
    <s v="-1"/>
    <s v="Screener Section 1"/>
    <s v="Screener Section 2"/>
    <s v="0"/>
    <s v="0"/>
    <s v="Main Section 3"/>
    <s v="0"/>
    <s v="Main Section 5"/>
    <s v="2023-10-21T15:23:22+05:30"/>
    <s v="2023-10-21T15:23:22+05:30"/>
    <s v="-1"/>
    <s v="221"/>
    <s v="-1"/>
    <s v="80.97270833333333"/>
    <s v="26.897785"/>
    <s v="80d 58' 21.75&quot; , 26d 53' 52.026&quot;_x000a_null"/>
    <s v="-1"/>
    <s v="-1"/>
    <s v="700"/>
    <s v="-1"/>
    <s v="2023-10-22"/>
    <s v="-1"/>
    <s v="-1"/>
    <s v="SAFFOLA MASALA OATS - VEGGIE TWIST TEST (LK2)"/>
    <s v="2023-10-31"/>
    <s v="15:43:4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839"/>
    <n v="-1"/>
    <d v="2023-10-21T11:00:20"/>
    <s v="2234891014"/>
    <s v="Android_Subject"/>
    <m/>
    <s v="4.04:12:27"/>
    <d v="2023-10-21T15:42:00"/>
    <m/>
    <d v="2023-10-23T19:10:46"/>
    <m/>
    <m/>
    <b v="1"/>
    <n v="306"/>
    <b v="0"/>
    <m/>
    <m/>
    <m/>
    <s v="Requires Approval"/>
    <n v="5.5"/>
    <m/>
    <m/>
    <m/>
    <d v="2023-10-21T11:00:20"/>
    <d v="2023-10-21T11:19:28"/>
    <s v="Inder Jha"/>
    <n v="-1"/>
    <s v="-1"/>
    <s v="-1"/>
    <s v="LIVE"/>
    <s v="For Placement"/>
    <s v=""/>
    <s v="111111111"/>
    <s v="seema"/>
    <s v="-1"/>
    <s v="-1"/>
    <s v="1021"/>
    <s v="1100"/>
    <s v=""/>
    <s v="111111111-1021-110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1T11:00:31+05:30"/>
    <s v="-1"/>
    <s v="2023-10-21T11:00:31+05:30"/>
    <s v="SPEAK TO WOMEN WHO ARE 25 - 45 YEARS OF AGE"/>
    <s v="-1"/>
    <s v="-1"/>
    <s v="-1"/>
    <s v="-1"/>
    <s v="-1"/>
    <s v="-1"/>
    <s v="-1"/>
    <s v="2023-10-21"/>
    <s v="11:00:34"/>
    <s v="-1"/>
    <s v="8"/>
    <s v="2023-10-21T11:00:35+05:30"/>
    <s v="-1"/>
    <s v="1"/>
    <s v="-1"/>
    <s v="chanchal"/>
    <x v="0"/>
    <x v="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OME COLLEGE (INCLUDES A DIPLOMA) BUT NOT GRADUATE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1T11:13:07+05:30"/>
    <s v="-1"/>
    <s v="756"/>
    <s v="2023-10-21T11:13:07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1:15:05+05:30"/>
    <s v="-1"/>
    <s v="11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1:15:33+05:30"/>
    <s v="2023-10-21T11:15:33+05:30"/>
    <s v="-1"/>
    <s v="901"/>
    <s v="-1"/>
    <s v="2023-10-21T11:15:33+05:30"/>
    <s v="2023-10-21T11:15:33+05:30"/>
    <s v="2023-10-21T11:15:33+05:30"/>
    <s v="-1"/>
    <s v="1697867133"/>
    <s v="2023-10-21T11:15:33+05:30"/>
    <s v="WILLING TO PARTICIPATE"/>
    <s v="-1"/>
    <s v=""/>
    <s v="-1"/>
    <s v="SAFFOLA MASALA OATS - VEGGIE TWIST TEST (LK2)"/>
    <s v="A5a/250"/>
    <s v="poshangipur"/>
    <s v="jankpuri"/>
    <s v="110058"/>
    <s v="A5a/250"/>
    <s v="poshangipur"/>
    <s v="jankpuri"/>
    <s v="110058"/>
    <s v="9654706598"/>
    <s v="-1"/>
    <s v="9654706598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1T11:19:27+05:30"/>
    <s v="-1"/>
    <s v="1697867367"/>
    <s v="-1"/>
    <s v="-1"/>
    <s v="-1"/>
    <s v="Screener Section 1"/>
    <s v="Screener Section 2"/>
    <s v="0"/>
    <s v="0"/>
    <s v="Main Section 3"/>
    <s v="0"/>
    <s v="Main Section 5"/>
    <s v="2023-10-21T11:19:27+05:30"/>
    <s v="2023-10-21T11:19:27+05:30"/>
    <s v="-1"/>
    <s v="234"/>
    <s v="-1"/>
    <s v="NaN"/>
    <s v="NaN"/>
    <s v="-1"/>
    <s v="-1"/>
    <s v="-1"/>
    <s v="1135"/>
    <s v="-1"/>
    <s v="2023-10-25"/>
    <s v="-1"/>
    <s v="-1"/>
    <s v="SAFFOLA MASALA OATS - VEGGIE TWIST TEST (LK2)"/>
    <s v="2023-11-01"/>
    <s v="17:30:4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840"/>
    <n v="-1"/>
    <d v="2023-10-21T12:24:45"/>
    <s v="2234891014"/>
    <s v="Android_Subject"/>
    <m/>
    <s v="4.02:48:53"/>
    <d v="2023-10-21T15:42:00"/>
    <m/>
    <d v="2023-10-23T19:10:46"/>
    <m/>
    <m/>
    <b v="1"/>
    <n v="306"/>
    <b v="0"/>
    <m/>
    <m/>
    <m/>
    <s v="Requires Approval"/>
    <n v="5.5"/>
    <m/>
    <m/>
    <m/>
    <d v="2023-10-21T12:24:45"/>
    <d v="2023-10-21T12:40:07"/>
    <s v="Inder Jha"/>
    <n v="-1"/>
    <s v="-1"/>
    <s v="-1"/>
    <s v="LIVE"/>
    <s v="For Placement"/>
    <s v=""/>
    <s v="111111111"/>
    <s v="seema"/>
    <s v="-1"/>
    <s v="-1"/>
    <s v="1021"/>
    <s v="1224"/>
    <s v=""/>
    <s v="111111111-1021-1224"/>
    <s v="1"/>
    <s v="1"/>
    <s v="0"/>
    <s v="-1"/>
    <s v="-1"/>
    <s v="77.16450333333334"/>
    <s v="28.679056666666664"/>
    <s v="77d 9' 52.212&quot; , 28d 40' 44.604&quot;_x000a_null"/>
    <s v="96"/>
    <s v="-1"/>
    <s v="-1"/>
    <s v="0"/>
    <s v="100%"/>
    <s v="-1"/>
    <s v="CNST3"/>
    <s v="CS10"/>
    <s v="-1"/>
    <s v="-1"/>
    <s v="-1"/>
    <s v="-1"/>
    <s v="-1"/>
    <s v="2023-10-21T12:24:57+05:30"/>
    <s v="-1"/>
    <s v="2023-10-21T12:24:57+05:30"/>
    <s v="SPEAK TO WOMEN WHO ARE 25 - 45 YEARS OF AGE"/>
    <s v="-1"/>
    <s v="-1"/>
    <s v="-1"/>
    <s v="-1"/>
    <s v="-1"/>
    <s v="-1"/>
    <s v="-1"/>
    <s v="2023-10-21"/>
    <s v="12:24:59"/>
    <s v="-1"/>
    <s v="8"/>
    <s v="2023-10-21T12:25:00+05:30"/>
    <s v="-1"/>
    <s v="1"/>
    <s v="-1"/>
    <s v="shabnam"/>
    <x v="0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1T12:31:26+05:30"/>
    <s v="-1"/>
    <s v="389"/>
    <s v="2023-10-21T12:31:26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Kosh Flavored Oats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2:33:40+05:30"/>
    <s v="-1"/>
    <s v="13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2:34:00+05:30"/>
    <s v="2023-10-21T12:34:00+05:30"/>
    <s v="-1"/>
    <s v="543"/>
    <s v="-1"/>
    <s v="2023-10-21T12:34:00+05:30"/>
    <s v="2023-10-21T12:34:00+05:30"/>
    <s v="2023-10-21T12:34:00+05:30"/>
    <s v="-1"/>
    <s v="1697871840"/>
    <s v="2023-10-21T12:34:00+05:30"/>
    <s v="WILLING TO PARTICIPATE"/>
    <s v="-1"/>
    <s v=""/>
    <s v="-1"/>
    <s v="SAFFOLA MASALA OATS - VEGGIE TWIST TEST (LK2)"/>
    <s v="A5a/242"/>
    <s v="poshangipur"/>
    <s v="jankpuri"/>
    <s v="110058"/>
    <s v="A5a/242"/>
    <s v="poshangipur"/>
    <s v="jankpuri"/>
    <s v="110058"/>
    <s v="7038691951"/>
    <s v="-1"/>
    <s v="7038691951"/>
    <s v="-1"/>
    <s v="SSC/ HSC"/>
    <s v="-1"/>
    <s v="HOUSEWIFE"/>
    <s v=""/>
    <s v="3"/>
    <s v="1"/>
    <s v="0"/>
    <s v="0"/>
    <s v="1"/>
    <s v="1"/>
    <s v="0"/>
    <s v="0"/>
    <s v="0"/>
    <s v="0"/>
    <s v="1"/>
    <s v="0"/>
    <s v="YES"/>
    <s v="2023-10-21T12:40:06+05:30"/>
    <s v="-1"/>
    <s v="1697872206"/>
    <s v="-1"/>
    <s v="-1"/>
    <s v="-1"/>
    <s v="Screener Section 1"/>
    <s v="Screener Section 2"/>
    <s v="0"/>
    <s v="0"/>
    <s v="Main Section 3"/>
    <s v="0"/>
    <s v="Main Section 5"/>
    <s v="2023-10-21T12:40:06+05:30"/>
    <s v="2023-10-21T12:40:06+05:30"/>
    <s v="-1"/>
    <s v="366"/>
    <s v="-1"/>
    <s v="NaN"/>
    <s v="NaN"/>
    <s v="-1"/>
    <s v="-1"/>
    <s v="-1"/>
    <s v="909"/>
    <s v="-1"/>
    <s v="2023-10-25"/>
    <s v="-1"/>
    <s v="-1"/>
    <s v="SAFFOLA MASALA OATS - VEGGIE TWIST TEST (LK2)"/>
    <s v="2023-11-01"/>
    <s v="14:40:3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885"/>
    <n v="-1"/>
    <d v="2023-10-21T13:30:02"/>
    <s v="2234891014"/>
    <s v="Android_Subject"/>
    <m/>
    <s v="4.01:44:28"/>
    <d v="2023-10-21T15:43:44"/>
    <m/>
    <d v="2023-10-23T19:10:46"/>
    <m/>
    <m/>
    <b v="1"/>
    <n v="306"/>
    <b v="0"/>
    <m/>
    <m/>
    <m/>
    <s v="Requires Approval"/>
    <n v="5.5"/>
    <m/>
    <m/>
    <m/>
    <d v="2023-10-21T13:30:02"/>
    <d v="2023-10-21T13:47:27"/>
    <s v="Inder Jha"/>
    <n v="-1"/>
    <s v="-1"/>
    <s v="-1"/>
    <s v="LIVE"/>
    <s v="For Placement"/>
    <s v=""/>
    <s v="111111111"/>
    <s v="seema"/>
    <s v="-1"/>
    <s v="-1"/>
    <s v="1021"/>
    <s v="1330"/>
    <s v=""/>
    <s v="111111111-1021-1330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1T13:30:16+05:30"/>
    <s v="-1"/>
    <s v="2023-10-21T13:30:16+05:30"/>
    <s v="SPEAK TO WOMEN WHO ARE 25 - 45 YEARS OF AGE"/>
    <s v="-1"/>
    <s v="-1"/>
    <s v="-1"/>
    <s v="-1"/>
    <s v="-1"/>
    <s v="-1"/>
    <s v="-1"/>
    <s v="2023-10-21"/>
    <s v="13:30:19"/>
    <s v="-1"/>
    <s v="8"/>
    <s v="2023-10-21T13:30:20+05:30"/>
    <s v="-1"/>
    <s v="1"/>
    <s v="-1"/>
    <s v="Neeru"/>
    <x v="0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SOME COLLEGE (INCLUDES A DIPLOMA) BUT NOT GRADUATE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1T13:41:01+05:30"/>
    <s v="-1"/>
    <s v="645"/>
    <s v="2023-10-21T13:41:0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3:43:00+05:30"/>
    <s v="-1"/>
    <s v="11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3:43:32+05:30"/>
    <s v="2023-10-21T13:43:32+05:30"/>
    <s v="-1"/>
    <s v="796"/>
    <s v="-1"/>
    <s v="2023-10-21T13:43:32+05:30"/>
    <s v="2023-10-21T13:43:32+05:30"/>
    <s v="2023-10-21T13:43:32+05:30"/>
    <s v="-1"/>
    <s v="1697876012"/>
    <s v="2023-10-21T13:43:32+05:30"/>
    <s v="WILLING TO PARTICIPATE"/>
    <s v="-1"/>
    <s v=""/>
    <s v="-1"/>
    <s v="SAFFOLA MASALA OATS - VEGGIE TWIST TEST (LK2)"/>
    <s v="A5a/245"/>
    <s v="poshangipur"/>
    <s v="jankpuri"/>
    <s v="110058"/>
    <s v="A5a/245"/>
    <s v="poshangipur"/>
    <s v="jankpuri"/>
    <s v="110058"/>
    <s v="9810478940"/>
    <s v="-1"/>
    <s v="9810478940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1T13:47:26+05:30"/>
    <s v="-1"/>
    <s v="1697876246"/>
    <s v="-1"/>
    <s v="-1"/>
    <s v="-1"/>
    <s v="Screener Section 1"/>
    <s v="Screener Section 2"/>
    <s v="0"/>
    <s v="0"/>
    <s v="Main Section 3"/>
    <s v="0"/>
    <s v="Main Section 5"/>
    <s v="2023-10-21T13:47:26+05:30"/>
    <s v="2023-10-21T13:47:26+05:30"/>
    <s v="-1"/>
    <s v="235"/>
    <s v="-1"/>
    <s v="NaN"/>
    <s v="NaN"/>
    <s v="-1"/>
    <s v="-1"/>
    <s v="-1"/>
    <s v="1031"/>
    <s v="-1"/>
    <s v="2023-10-25"/>
    <s v="-1"/>
    <s v="-1"/>
    <s v="SAFFOLA MASALA OATS - VEGGIE TWIST TEST (LK2)"/>
    <s v="2023-11-01"/>
    <s v="15:30:2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886"/>
    <n v="-1"/>
    <d v="2023-10-21T13:03:09"/>
    <s v="2234891014"/>
    <s v="Android_Subject"/>
    <m/>
    <s v="4.02:12:28"/>
    <d v="2023-10-21T15:43:44"/>
    <m/>
    <d v="2023-10-23T19:10:46"/>
    <m/>
    <m/>
    <b v="1"/>
    <n v="306"/>
    <b v="0"/>
    <m/>
    <m/>
    <m/>
    <s v="Requires Approval"/>
    <n v="5.5"/>
    <m/>
    <m/>
    <m/>
    <d v="2023-10-21T13:03:09"/>
    <d v="2023-10-21T13:20:24"/>
    <s v="Inder Jha"/>
    <n v="-1"/>
    <s v="-1"/>
    <s v="-1"/>
    <s v="LIVE"/>
    <s v="For Placement"/>
    <s v=""/>
    <s v="111111111"/>
    <s v="seema"/>
    <s v="-1"/>
    <s v="-1"/>
    <s v="1021"/>
    <s v="1303"/>
    <s v=""/>
    <s v="111111111-1021-1303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21T13:03:43+05:30"/>
    <s v="-1"/>
    <s v="2023-10-21T13:03:43+05:30"/>
    <s v="SPEAK TO WOMEN WHO ARE 25 - 45 YEARS OF AGE"/>
    <s v="-1"/>
    <s v="-1"/>
    <s v="-1"/>
    <s v="-1"/>
    <s v="-1"/>
    <s v="-1"/>
    <s v="-1"/>
    <s v="2023-10-21"/>
    <s v="13:03:46"/>
    <s v="-1"/>
    <s v="8"/>
    <s v="2023-10-21T13:03:46+05:30"/>
    <s v="-1"/>
    <s v="1"/>
    <s v="-1"/>
    <s v="Neha"/>
    <x v="0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1T13:09:52+05:30"/>
    <s v="-1"/>
    <s v="369"/>
    <s v="2023-10-21T13:09:5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Kosh Flavored Oats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3:12:06+05:30"/>
    <s v="-1"/>
    <s v="13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1T13:12:51+05:30"/>
    <s v="2023-10-21T13:12:51+05:30"/>
    <s v="-1"/>
    <s v="547"/>
    <s v="-1"/>
    <s v="2023-10-21T13:12:51+05:30"/>
    <s v="2023-10-21T13:12:51+05:30"/>
    <s v="2023-10-21T13:12:51+05:30"/>
    <s v="-1"/>
    <s v="1697874171"/>
    <s v="2023-10-21T13:12:51+05:30"/>
    <s v="WILLING TO PARTICIPATE"/>
    <s v="-1"/>
    <s v=""/>
    <s v="-1"/>
    <s v="SAFFOLA MASALA OATS - VEGGIE TWIST CURRENT (BJ6)"/>
    <s v="A5a/247"/>
    <s v="poshangipur"/>
    <s v="jankpuri"/>
    <s v="110058"/>
    <s v="A5a/247"/>
    <s v="poshangipur"/>
    <s v="jankpuri"/>
    <s v="110058"/>
    <s v="9717150227"/>
    <s v="-1"/>
    <s v="9717150227"/>
    <s v="-1"/>
    <s v="SSC/ HSC"/>
    <s v="-1"/>
    <s v="HOUSEWIFE"/>
    <s v=""/>
    <s v="4"/>
    <s v="2"/>
    <s v="0"/>
    <s v="0"/>
    <s v="1"/>
    <s v="1"/>
    <s v="0"/>
    <s v="0"/>
    <s v="0"/>
    <s v="0"/>
    <s v="1"/>
    <s v="1"/>
    <s v="YES"/>
    <s v="2023-10-21T13:20:23+05:30"/>
    <s v="-1"/>
    <s v="1697874623"/>
    <s v="-1"/>
    <s v="-1"/>
    <s v="-1"/>
    <s v="Screener Section 1"/>
    <s v="Screener Section 2"/>
    <s v="0"/>
    <s v="0"/>
    <s v="Main Section 3"/>
    <s v="0"/>
    <s v="Main Section 5"/>
    <s v="2023-10-21T13:20:23+05:30"/>
    <s v="2023-10-21T13:20:23+05:30"/>
    <s v="-1"/>
    <s v="452"/>
    <s v="-1"/>
    <s v="NaN"/>
    <s v="NaN"/>
    <s v="-1"/>
    <s v="-1"/>
    <s v="-1"/>
    <s v="999"/>
    <s v="-1"/>
    <s v="2023-10-25"/>
    <s v="-1"/>
    <s v="-1"/>
    <s v="SAFFOLA MASALA OATS - VEGGIE TWIST CURRENT (BJ6)"/>
    <s v="2023-11-01"/>
    <s v="15:15:3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1896"/>
    <n v="-1"/>
    <d v="2023-10-21T15:32:27"/>
    <s v="2234891034"/>
    <s v="Android_Subject"/>
    <m/>
    <s v="3.06:11:34"/>
    <d v="2023-10-21T15:44:04"/>
    <m/>
    <d v="2023-10-21T18:30:24"/>
    <m/>
    <m/>
    <b v="1"/>
    <n v="306"/>
    <b v="0"/>
    <m/>
    <s v="26.89777"/>
    <s v="80.97263"/>
    <s v="Approved"/>
    <n v="5.5"/>
    <m/>
    <m/>
    <m/>
    <d v="2023-10-21T15:32:27"/>
    <d v="2023-10-21T15:43:58"/>
    <s v="Anshu Srivastava"/>
    <n v="-1"/>
    <s v="-1"/>
    <s v="-1"/>
    <s v="LIVE"/>
    <s v="For Placement"/>
    <s v=""/>
    <s v="311111116"/>
    <s v="Manu Shrivastava "/>
    <s v="-1"/>
    <s v="-1"/>
    <s v="1021"/>
    <s v="1532"/>
    <s v=""/>
    <s v="311111116-1021-1532"/>
    <s v="1"/>
    <s v="1"/>
    <s v="0"/>
    <s v="-1"/>
    <s v="-1"/>
    <s v="80.97272833333334"/>
    <s v="26.897738333333336"/>
    <s v="80d 58' 21.822&quot; , 26d 53' 51.858&quot;_x000a_null"/>
    <s v="96"/>
    <s v="-1"/>
    <s v="-1"/>
    <s v="0"/>
    <s v="100%"/>
    <s v="-1"/>
    <s v="CNST3"/>
    <s v="CS10"/>
    <s v="-1"/>
    <s v="-1"/>
    <s v="-1"/>
    <s v="-1"/>
    <s v="-1"/>
    <s v="2023-10-21T15:32:37+05:30"/>
    <s v="-1"/>
    <s v="2023-10-21T15:32:37+05:30"/>
    <s v="SPEAK TO WOMEN WHO ARE 25 - 45 YEARS OF AGE"/>
    <s v="-1"/>
    <s v="-1"/>
    <s v="-1"/>
    <s v="-1"/>
    <s v="-1"/>
    <s v="-1"/>
    <s v="-1"/>
    <s v="2023-10-21"/>
    <s v="15:32:39"/>
    <s v="-1"/>
    <s v="8"/>
    <s v="2023-10-21T15:32:40+05:30"/>
    <s v="-1"/>
    <s v="1"/>
    <s v="-1"/>
    <s v="Kiran"/>
    <x v="2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1T15:34:43+05:30"/>
    <s v="-1"/>
    <s v="126"/>
    <s v="2023-10-21T15:34:4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1T15:37:35+05:30"/>
    <s v="-1"/>
    <s v="17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1T15:37:45+05:30"/>
    <s v="2023-10-21T15:38:01+05:30"/>
    <s v="-1"/>
    <s v="309"/>
    <s v="-1"/>
    <s v="2023-10-21T15:37:45+05:30"/>
    <s v="2023-10-21T15:38:01+05:30"/>
    <s v="2023-10-21T15:38:01+05:30"/>
    <s v="-1"/>
    <s v="1697882881"/>
    <s v="2023-10-21T15:38:01+05:30"/>
    <s v="WILLING TO PARTICIPATE"/>
    <s v="-1"/>
    <s v=""/>
    <s v="-1"/>
    <s v="SAFFOLA MASALA OATS - VEGGIE TWIST CURRENT (BJ6)"/>
    <s v="00"/>
    <s v="00"/>
    <s v="Indra Nagar Block C"/>
    <s v="226016"/>
    <s v="00"/>
    <s v="00"/>
    <s v="Indra Nagar Block C"/>
    <s v="226016"/>
    <s v="7307151129"/>
    <s v="-1"/>
    <s v="7307151129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21T15:43:58+05:30"/>
    <s v="-1"/>
    <s v="1697883238"/>
    <s v="-1"/>
    <s v="-1"/>
    <s v="-1"/>
    <s v="Screener Section 1"/>
    <s v="Screener Section 2"/>
    <s v="0"/>
    <s v="0"/>
    <s v="Main Section 3"/>
    <s v="0"/>
    <s v="Main Section 5"/>
    <s v="2023-10-21T15:43:58+05:30"/>
    <s v="2023-10-21T15:43:58+05:30"/>
    <s v="-1"/>
    <s v="369"/>
    <s v="-1"/>
    <s v="80.97263"/>
    <s v="26.897769999999998"/>
    <s v="80d 58' 21.468&quot; , 26d 53' 51.972&quot;_x000a_null"/>
    <s v="-1"/>
    <s v="-1"/>
    <s v="678"/>
    <s v="-1"/>
    <s v="2023-10-22"/>
    <s v="-1"/>
    <s v="-1"/>
    <s v="SAFFOLA MASALA OATS - VEGGIE TWIST CURRENT (BJ6)"/>
    <s v="2023-10-31"/>
    <s v="16:43:0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134"/>
    <n v="-1"/>
    <d v="2023-10-21T15:40:24"/>
    <s v="2234891034"/>
    <s v="Android_Subject"/>
    <m/>
    <s v="3.06:03:52"/>
    <d v="2023-10-21T15:52:57"/>
    <m/>
    <d v="2023-10-21T18:32:05"/>
    <m/>
    <m/>
    <b v="1"/>
    <n v="306"/>
    <b v="0"/>
    <m/>
    <s v="26.816485"/>
    <s v="80.910991667"/>
    <s v="Approved"/>
    <n v="5.5"/>
    <m/>
    <m/>
    <m/>
    <d v="2023-10-21T15:40:24"/>
    <d v="2023-10-21T15:52:55"/>
    <s v="Anshu Srivastava"/>
    <n v="-1"/>
    <s v="-1"/>
    <s v="-1"/>
    <s v="LIVE"/>
    <s v="For Placement"/>
    <s v=""/>
    <s v="311111113"/>
    <s v="Shalini Shrivastav"/>
    <s v="-1"/>
    <s v="-1"/>
    <s v="1021"/>
    <s v="1540"/>
    <s v=""/>
    <s v="311111113-1021-1540"/>
    <s v="1"/>
    <s v="1"/>
    <s v="0"/>
    <s v="-1"/>
    <s v="-1"/>
    <s v="80.91100166666666"/>
    <s v="26.816501666666667"/>
    <s v="80d 54' 39.606&quot; , 26d 48' 59.406&quot;_x000a_null"/>
    <s v="96"/>
    <s v="-1"/>
    <s v="-1"/>
    <s v="0"/>
    <s v="100%"/>
    <s v="-1"/>
    <s v="CNST3"/>
    <s v="CS10"/>
    <s v="-1"/>
    <s v="-1"/>
    <s v="-1"/>
    <s v="-1"/>
    <s v="-1"/>
    <s v="2023-10-21T15:40:42+05:30"/>
    <s v="-1"/>
    <s v="2023-10-21T15:40:42+05:30"/>
    <s v="SPEAK TO WOMEN WHO ARE 25 - 45 YEARS OF AGE"/>
    <s v="-1"/>
    <s v="-1"/>
    <s v="-1"/>
    <s v="-1"/>
    <s v="-1"/>
    <s v="-1"/>
    <s v="-1"/>
    <s v="2023-10-21"/>
    <s v="15:40:47"/>
    <s v="-1"/>
    <s v="8"/>
    <s v="2023-10-21T15:40:48+05:30"/>
    <s v="-1"/>
    <s v="1"/>
    <s v="-1"/>
    <s v="Nagma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5:43:40+05:30"/>
    <s v="-1"/>
    <s v="178"/>
    <s v="2023-10-21T15:43:40+05:30"/>
    <s v="Flavored Oats/ Masala Oats"/>
    <s v="0"/>
    <s v="0"/>
    <s v="0"/>
    <s v="0"/>
    <s v="0"/>
    <s v="Biscuits/cookies/rusk toast etc."/>
    <s v="0"/>
    <s v="0"/>
    <s v="Ready To Cook Soups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1T15:47:22+05:30"/>
    <s v="-1"/>
    <s v="22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5:47:50+05:30"/>
    <s v="2023-10-21T15:47:50+05:30"/>
    <s v="-1"/>
    <s v="428"/>
    <s v="-1"/>
    <s v="2023-10-21T15:47:50+05:30"/>
    <s v="2023-10-21T15:47:50+05:30"/>
    <s v="2023-10-21T15:47:50+05:30"/>
    <s v="-1"/>
    <s v="1697883470"/>
    <s v="2023-10-21T15:47:50+05:30"/>
    <s v="WILLING TO PARTICIPATE"/>
    <s v="-1"/>
    <s v=""/>
    <s v="-1"/>
    <s v="SAFFOLA MASALA OATS - VEGGIE TWIST CURRENT (BJ6)"/>
    <s v="556/A"/>
    <s v="Sujanpura Manjoor miya ka hatha"/>
    <s v="Alambagh"/>
    <s v="226005"/>
    <s v="556/A"/>
    <s v="Sujanpura Manjoor miya ka hatha"/>
    <s v="Alambagh"/>
    <s v="226005"/>
    <s v="8726298766"/>
    <s v="-1"/>
    <s v="8726298766"/>
    <s v="-1"/>
    <s v="SCHOOL-5 TO 9 YEARS"/>
    <s v="-1"/>
    <s v="HOUSEWIFE"/>
    <s v=""/>
    <s v="3"/>
    <s v="1"/>
    <s v="0"/>
    <s v="0"/>
    <s v="1"/>
    <s v="1"/>
    <s v="0"/>
    <s v="0"/>
    <s v="0"/>
    <s v="0"/>
    <s v="1"/>
    <s v="0"/>
    <s v="YES"/>
    <s v="2023-10-21T15:52:54+05:30"/>
    <s v="-1"/>
    <s v="1697883774"/>
    <s v="-1"/>
    <s v="-1"/>
    <s v="-1"/>
    <s v="Screener Section 1"/>
    <s v="Screener Section 2"/>
    <s v="0"/>
    <s v="0"/>
    <s v="Main Section 3"/>
    <s v="0"/>
    <s v="Main Section 5"/>
    <s v="2023-10-21T15:52:54+05:30"/>
    <s v="2023-10-21T15:52:54+05:30"/>
    <s v="-1"/>
    <s v="304"/>
    <s v="-1"/>
    <s v="80.91099166666666"/>
    <s v="26.816484999999997"/>
    <s v="80d 54' 39.57&quot; , 26d 48' 59.346&quot;_x000a_null"/>
    <s v="-1"/>
    <s v="-1"/>
    <s v="732"/>
    <s v="-1"/>
    <s v="2023-10-22"/>
    <s v="-1"/>
    <s v="-1"/>
    <s v="SAFFOLA MASALA OATS - VEGGIE TWIST CURRENT (BJ6)"/>
    <s v="2023-10-31"/>
    <s v="16:44:1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483"/>
    <n v="-1"/>
    <d v="2023-10-21T15:50:34"/>
    <s v="2234891034"/>
    <s v="Android_Subject"/>
    <m/>
    <s v="3.05:53:59"/>
    <d v="2023-10-21T16:03:52"/>
    <m/>
    <d v="2023-10-21T18:02:47"/>
    <m/>
    <m/>
    <b v="1"/>
    <n v="306"/>
    <b v="0"/>
    <m/>
    <s v="26.897756667"/>
    <s v="80.972636667"/>
    <s v="Approved"/>
    <n v="5.5"/>
    <m/>
    <m/>
    <m/>
    <d v="2023-10-21T15:50:34"/>
    <d v="2023-10-21T16:03:48"/>
    <s v="Anshu Srivastava"/>
    <n v="-1"/>
    <s v="-1"/>
    <s v="-1"/>
    <s v="LIVE"/>
    <s v="For Placement"/>
    <s v=""/>
    <s v="311111116"/>
    <s v="Manu Shrivastava "/>
    <s v="-1"/>
    <s v="-1"/>
    <s v="1021"/>
    <s v="1550"/>
    <s v=""/>
    <s v="311111116-1021-1550"/>
    <s v="1"/>
    <s v="1"/>
    <s v="0"/>
    <s v="-1"/>
    <s v="-1"/>
    <s v="80.97264166666668"/>
    <s v="26.89775666666667"/>
    <s v="80d 58' 21.51&quot; , 26d 53' 51.924&quot;_x000a_null"/>
    <s v="96"/>
    <s v="-1"/>
    <s v="-1"/>
    <s v="0"/>
    <s v="100%"/>
    <s v="-1"/>
    <s v="CNST3"/>
    <s v="CS10"/>
    <s v="-1"/>
    <s v="-1"/>
    <s v="-1"/>
    <s v="-1"/>
    <s v="-1"/>
    <s v="2023-10-21T15:51:23+05:30"/>
    <s v="-1"/>
    <s v="2023-10-21T15:51:23+05:30"/>
    <s v="SPEAK TO WOMEN WHO ARE 25 - 45 YEARS OF AGE"/>
    <s v="-1"/>
    <s v="-1"/>
    <s v="-1"/>
    <s v="-1"/>
    <s v="-1"/>
    <s v="-1"/>
    <s v="-1"/>
    <s v="2023-10-21"/>
    <s v="15:51:25"/>
    <s v="-1"/>
    <s v="8"/>
    <s v="2023-10-21T15:51:27+05:30"/>
    <s v="-1"/>
    <s v="1"/>
    <s v="-1"/>
    <s v="Geeta"/>
    <x v="2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1T15:53:43+05:30"/>
    <s v="-1"/>
    <s v="140"/>
    <s v="2023-10-21T15:53:4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0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21T15:57:06+05:30"/>
    <s v="-1"/>
    <s v="20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5:57:21+05:30"/>
    <s v="2023-10-21T15:57:21+05:30"/>
    <s v="-1"/>
    <s v="359"/>
    <s v="-1"/>
    <s v="2023-10-21T15:57:21+05:30"/>
    <s v="2023-10-21T15:57:21+05:30"/>
    <s v="2023-10-21T15:57:21+05:30"/>
    <s v="-1"/>
    <s v="1697884041"/>
    <s v="2023-10-21T15:57:21+05:30"/>
    <s v="WILLING TO PARTICIPATE"/>
    <s v="-1"/>
    <s v=""/>
    <s v="-1"/>
    <s v="SAFFOLA MASALA OATS - VEGGIE TWIST TEST (LK2)"/>
    <s v="00"/>
    <s v="00"/>
    <s v="Indra Nagar Block C"/>
    <s v="226016"/>
    <s v="00"/>
    <s v="00"/>
    <s v="Indra Nagar Block C"/>
    <s v="226016"/>
    <s v="8542080697"/>
    <s v="-1"/>
    <s v="8542080697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21T16:03:47+05:30"/>
    <s v="-1"/>
    <s v="1697884427"/>
    <s v="-1"/>
    <s v="-1"/>
    <s v="-1"/>
    <s v="Screener Section 1"/>
    <s v="Screener Section 2"/>
    <s v="0"/>
    <s v="0"/>
    <s v="Main Section 3"/>
    <s v="0"/>
    <s v="Main Section 5"/>
    <s v="2023-10-21T16:03:47+05:30"/>
    <s v="2023-10-21T16:03:47+05:30"/>
    <s v="-1"/>
    <s v="386"/>
    <s v="-1"/>
    <s v="80.97263666666666"/>
    <s v="26.89775666666667"/>
    <s v="80d 58' 21.492&quot; , 26d 53' 51.924&quot;_x000a_null"/>
    <s v="-1"/>
    <s v="-1"/>
    <s v="745"/>
    <s v="-1"/>
    <s v="2023-10-22"/>
    <s v="-1"/>
    <s v="-1"/>
    <s v="SAFFOLA MASALA OATS - VEGGIE TWIST TEST (LK2)"/>
    <s v="2023-10-31"/>
    <s v="17:44:3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656"/>
    <n v="-1"/>
    <d v="2023-10-21T15:56:19"/>
    <s v="2234891034"/>
    <s v="Android_Subject"/>
    <m/>
    <s v="3.05:48:29"/>
    <d v="2023-10-21T16:10:15"/>
    <m/>
    <d v="2023-10-21T18:32:05"/>
    <m/>
    <m/>
    <b v="1"/>
    <n v="306"/>
    <b v="0"/>
    <m/>
    <s v="26.816421667"/>
    <s v="80.910901667"/>
    <s v="Approved"/>
    <n v="5.5"/>
    <m/>
    <m/>
    <m/>
    <d v="2023-10-21T15:56:19"/>
    <d v="2023-10-21T16:10:13"/>
    <s v="Anshu Srivastava"/>
    <n v="-1"/>
    <s v="-1"/>
    <s v="-1"/>
    <s v="LIVE"/>
    <s v="For Placement"/>
    <s v=""/>
    <s v="311111113"/>
    <s v="Shalini Shrivastav"/>
    <s v="-1"/>
    <s v="-1"/>
    <s v="1021"/>
    <s v="1556"/>
    <s v=""/>
    <s v="311111113-1021-1556"/>
    <s v="1"/>
    <s v="1"/>
    <s v="0"/>
    <s v="-1"/>
    <s v="-1"/>
    <s v="80.91098666666667"/>
    <s v="26.816466666666663"/>
    <s v="80d 54' 39.552&quot; , 26d 48' 59.28&quot;_x000a_null"/>
    <s v="96"/>
    <s v="-1"/>
    <s v="-1"/>
    <s v="0"/>
    <s v="100%"/>
    <s v="-1"/>
    <s v="CNST3"/>
    <s v="CS10"/>
    <s v="-1"/>
    <s v="-1"/>
    <s v="-1"/>
    <s v="-1"/>
    <s v="-1"/>
    <s v="2023-10-21T15:56:37+05:30"/>
    <s v="-1"/>
    <s v="2023-10-21T15:56:37+05:30"/>
    <s v="SPEAK TO WOMEN WHO ARE 25 - 45 YEARS OF AGE"/>
    <s v="-1"/>
    <s v="-1"/>
    <s v="-1"/>
    <s v="-1"/>
    <s v="-1"/>
    <s v="-1"/>
    <s v="-1"/>
    <s v="2023-10-21"/>
    <s v="15:56:40"/>
    <s v="-1"/>
    <s v="8"/>
    <s v="2023-10-21T15:56:40+05:30"/>
    <s v="-1"/>
    <s v="1"/>
    <s v="-1"/>
    <s v="Firduas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1T15:59:28+05:30"/>
    <s v="-1"/>
    <s v="171"/>
    <s v="2023-10-21T15:59:28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1T16:02:39+05:30"/>
    <s v="-1"/>
    <s v="19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6:03:07+05:30"/>
    <s v="2023-10-21T16:03:07+05:30"/>
    <s v="-1"/>
    <s v="390"/>
    <s v="-1"/>
    <s v="2023-10-21T16:03:07+05:30"/>
    <s v="2023-10-21T16:03:07+05:30"/>
    <s v="2023-10-21T16:03:07+05:30"/>
    <s v="-1"/>
    <s v="1697884387"/>
    <s v="2023-10-21T16:03:07+05:30"/>
    <s v="WILLING TO PARTICIPATE"/>
    <s v="-1"/>
    <s v=""/>
    <s v="-1"/>
    <s v="SAFFOLA MASALA OATS - VEGGIE TWIST TEST (LK2)"/>
    <s v="556/297"/>
    <s v="Sujanpura Manjoor Miya hatha "/>
    <s v="Alambagh"/>
    <s v="226005"/>
    <s v="556/297"/>
    <s v="Sujanpura Manjoor Miya hatha"/>
    <s v="Alambagh"/>
    <s v="226005"/>
    <s v="7800915422"/>
    <s v="-1"/>
    <s v="7800915422"/>
    <s v="-1"/>
    <s v="GRADUATE/ POST GRADUATE: GENERAL"/>
    <s v="-1"/>
    <s v="STUDENT"/>
    <s v=""/>
    <s v="6"/>
    <s v="0"/>
    <s v="0"/>
    <s v="2"/>
    <s v="0"/>
    <s v="2"/>
    <s v="1"/>
    <s v="1"/>
    <s v="0"/>
    <s v="0"/>
    <s v="-1"/>
    <s v="-1"/>
    <s v="YES"/>
    <s v="2023-10-21T16:10:12+05:30"/>
    <s v="-1"/>
    <s v="1697884812"/>
    <s v="-1"/>
    <s v="-1"/>
    <s v="-1"/>
    <s v="Screener Section 1"/>
    <s v="Screener Section 2"/>
    <s v="0"/>
    <s v="0"/>
    <s v="Main Section 3"/>
    <s v="0"/>
    <s v="Main Section 5"/>
    <s v="2023-10-21T16:10:12+05:30"/>
    <s v="2023-10-21T16:10:12+05:30"/>
    <s v="-1"/>
    <s v="424"/>
    <s v="-1"/>
    <s v="80.91090166666666"/>
    <s v="26.816421666666663"/>
    <s v="80d 54' 39.246&quot; , 26d 48' 59.118&quot;_x000a_null"/>
    <s v="-1"/>
    <s v="-1"/>
    <s v="814"/>
    <s v="-1"/>
    <s v="2023-10-22"/>
    <s v="-1"/>
    <s v="-1"/>
    <s v="SAFFOLA MASALA OATS - VEGGIE TWIST TEST (LK2)"/>
    <s v="2023-10-31"/>
    <s v="17:44:47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793"/>
    <n v="-1"/>
    <d v="2023-10-21T11:35:03"/>
    <s v="2234891009"/>
    <s v="Android_Subject"/>
    <m/>
    <d v="1899-12-30T00:15:28"/>
    <d v="2023-10-21T16:15:20"/>
    <m/>
    <d v="2023-10-23T19:10:46"/>
    <m/>
    <m/>
    <b v="1"/>
    <n v="306"/>
    <b v="0"/>
    <m/>
    <m/>
    <m/>
    <s v="Approved"/>
    <n v="5.5"/>
    <m/>
    <m/>
    <m/>
    <d v="2023-10-21T11:35:03"/>
    <d v="2023-10-21T11:50:31"/>
    <s v="Inder Jha"/>
    <n v="-1"/>
    <s v="-1"/>
    <s v="-1"/>
    <s v="LIVE"/>
    <s v="-1"/>
    <s v=""/>
    <s v="111111117"/>
    <s v="Annu gupta"/>
    <s v="-1"/>
    <s v="-1"/>
    <s v="1021"/>
    <s v="1135"/>
    <s v=""/>
    <s v="111111117-1021-11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1T11:35:16+05:30"/>
    <s v="-1"/>
    <s v="2023-10-21T11:35:16+05:30"/>
    <s v="SPEAK TO WOMEN WHO ARE 25 - 45 YEARS OF AGE"/>
    <s v="-1"/>
    <s v="-1"/>
    <s v="-1"/>
    <s v="-1"/>
    <s v="-1"/>
    <s v="-1"/>
    <s v="-1"/>
    <s v="2023-10-21"/>
    <s v="11:35:19"/>
    <s v="-1"/>
    <s v="8"/>
    <s v="2023-10-21T11:35:20+05:30"/>
    <s v="-1"/>
    <s v="1"/>
    <s v="-1"/>
    <s v="Anjali"/>
    <x v="0"/>
    <x v="2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1T11:41:25+05:30"/>
    <s v="-1"/>
    <s v="369"/>
    <s v="2023-10-21T11:41:2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1T11:44:02+05:30"/>
    <s v="-1"/>
    <s v="15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1:44:23+05:30"/>
    <s v="2023-10-21T11:44:23+05:30"/>
    <s v="-1"/>
    <s v="547"/>
    <s v="-1"/>
    <s v="2023-10-21T11:44:23+05:30"/>
    <s v="2023-10-21T11:44:23+05:30"/>
    <s v="2023-10-21T11:44:23+05:30"/>
    <s v="-1"/>
    <s v="1697868863"/>
    <s v="2023-10-21T11:44:23+05:30"/>
    <s v="WILLING TO PARTICIPATE"/>
    <s v="-1"/>
    <s v=""/>
    <s v="-1"/>
    <s v="SAFFOLA MASALA OATS - CLASSIC MASALA TEST (NP9)"/>
    <s v="197"/>
    <s v="vikaspuri"/>
    <s v="vikaspuri"/>
    <s v="110018"/>
    <s v="197"/>
    <s v="vikaspuri"/>
    <s v="vikaspuri"/>
    <s v="110018"/>
    <s v="8810310459"/>
    <s v="-1"/>
    <s v="8810310459"/>
    <s v="-1"/>
    <s v="SSC/ HSC"/>
    <s v="-1"/>
    <s v="HOUSEWIFE"/>
    <s v=""/>
    <s v="4"/>
    <s v="1"/>
    <s v="1"/>
    <s v="0"/>
    <s v="1"/>
    <s v="1"/>
    <s v="0"/>
    <s v="0"/>
    <s v="0"/>
    <s v="0"/>
    <s v="0"/>
    <s v="1"/>
    <s v="YES"/>
    <s v="2023-10-21T11:50:30+05:30"/>
    <s v="-1"/>
    <s v="1697869230"/>
    <s v="-1"/>
    <s v="-1"/>
    <s v="-1"/>
    <s v="Screener Section 1"/>
    <s v="Screener Section 2"/>
    <s v="0"/>
    <s v="0"/>
    <s v="Main Section 3"/>
    <s v="0"/>
    <s v="Main Section 5"/>
    <s v="2023-10-21T11:50:30+05:30"/>
    <s v="2023-10-21T11:50:30+05:30"/>
    <s v="-1"/>
    <s v="366"/>
    <s v="-1"/>
    <s v="NaN"/>
    <s v="NaN"/>
    <s v="-1"/>
    <s v="-1"/>
    <s v="-1"/>
    <s v="91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811"/>
    <n v="-1"/>
    <d v="2023-10-21T12:40:03"/>
    <s v="2234891009"/>
    <s v="Android_Subject"/>
    <m/>
    <d v="1899-12-30T00:16:59"/>
    <d v="2023-10-21T16:15:54"/>
    <m/>
    <d v="9999-12-31T23:59:59"/>
    <m/>
    <m/>
    <b v="1"/>
    <n v="306"/>
    <b v="0"/>
    <m/>
    <m/>
    <m/>
    <s v="Requires Approval"/>
    <n v="5.5"/>
    <m/>
    <m/>
    <m/>
    <d v="2023-10-21T12:40:03"/>
    <d v="2023-10-21T12:57:02"/>
    <s v="N/A"/>
    <n v="-1"/>
    <s v="-1"/>
    <s v="-1"/>
    <s v="LIVE"/>
    <s v="-1"/>
    <s v=""/>
    <s v="111111117"/>
    <s v="Annu gupta"/>
    <s v="-1"/>
    <s v="-1"/>
    <s v="1021"/>
    <s v="1240"/>
    <s v=""/>
    <s v="111111117-1021-124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1T12:40:19+05:30"/>
    <s v="-1"/>
    <s v="2023-10-21T12:40:19+05:30"/>
    <s v="SPEAK TO WOMEN WHO ARE 25 - 45 YEARS OF AGE"/>
    <s v="-1"/>
    <s v="-1"/>
    <s v="-1"/>
    <s v="-1"/>
    <s v="-1"/>
    <s v="-1"/>
    <s v="-1"/>
    <s v="2023-10-21"/>
    <s v="12:40:21"/>
    <s v="-1"/>
    <s v="8"/>
    <s v="2023-10-21T12:40:22+05:30"/>
    <s v="-1"/>
    <s v="1"/>
    <s v="-1"/>
    <s v="Mamta"/>
    <x v="0"/>
    <x v="2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2:49:31+05:30"/>
    <s v="-1"/>
    <s v="552"/>
    <s v="2023-10-21T12:49:3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Sunfeast Yippee Noodles"/>
    <s v="0"/>
    <s v="Top Ramen Cup Noodles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1T12:51:17+05:30"/>
    <s v="-1"/>
    <s v="10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1T12:51:24+05:30"/>
    <s v="2023-10-21T12:51:24+05:30"/>
    <s v="-1"/>
    <s v="666"/>
    <s v="-1"/>
    <s v="2023-10-21T12:51:24+05:30"/>
    <s v="2023-10-21T12:51:24+05:30"/>
    <s v="2023-10-21T12:51:24+05:30"/>
    <s v="-1"/>
    <s v="1697872884"/>
    <s v="2023-10-21T12:51:24+05:30"/>
    <s v="WILLING TO PARTICIPATE"/>
    <s v="-1"/>
    <s v=""/>
    <s v="-1"/>
    <s v="SAFFOLA MASALA OATS - VEGGIE TWIST CURRENT (BJ6)"/>
    <s v="432"/>
    <s v="vikaspuri"/>
    <s v="vikaspuri"/>
    <s v="110018"/>
    <s v="432"/>
    <s v="vikaspuri"/>
    <s v="vikaspuri"/>
    <s v="110018"/>
    <s v="8745970804"/>
    <s v="-1"/>
    <s v="8745970804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1T12:57:01+05:30"/>
    <s v="-1"/>
    <s v="1697873221"/>
    <s v="-1"/>
    <s v="-1"/>
    <s v="-1"/>
    <s v="Screener Section 1"/>
    <s v="Screener Section 2"/>
    <s v="0"/>
    <s v="0"/>
    <s v="Main Section 3"/>
    <s v="0"/>
    <s v="Main Section 5"/>
    <s v="2023-10-21T12:57:01+05:30"/>
    <s v="2023-10-21T12:57:01+05:30"/>
    <s v="-1"/>
    <s v="336"/>
    <s v="-1"/>
    <s v="NaN"/>
    <s v="NaN"/>
    <s v="-1"/>
    <s v="-1"/>
    <s v="-1"/>
    <s v="100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813"/>
    <n v="-1"/>
    <d v="2023-10-21T13:55:02"/>
    <s v="2234891009"/>
    <s v="Android_Subject"/>
    <m/>
    <d v="1899-12-30T00:15:18"/>
    <d v="2023-10-21T16:15:54"/>
    <m/>
    <d v="9999-12-31T23:59:59"/>
    <m/>
    <m/>
    <b v="1"/>
    <n v="306"/>
    <b v="0"/>
    <m/>
    <m/>
    <m/>
    <s v="Requires Approval"/>
    <n v="5.5"/>
    <m/>
    <m/>
    <m/>
    <d v="2023-10-21T13:55:02"/>
    <d v="2023-10-21T14:10:20"/>
    <s v="N/A"/>
    <n v="-1"/>
    <s v="-1"/>
    <s v="-1"/>
    <s v="LIVE"/>
    <s v="-1"/>
    <s v=""/>
    <s v="111111117"/>
    <s v="Annu gupta"/>
    <s v="-1"/>
    <s v="-1"/>
    <s v="1021"/>
    <s v="1355"/>
    <s v=""/>
    <s v="111111117-1021-135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1T13:55:12+05:30"/>
    <s v="-1"/>
    <s v="2023-10-21T13:55:12+05:30"/>
    <s v="SPEAK TO WOMEN WHO ARE 25 - 45 YEARS OF AGE"/>
    <s v="-1"/>
    <s v="-1"/>
    <s v="-1"/>
    <s v="-1"/>
    <s v="-1"/>
    <s v="-1"/>
    <s v="-1"/>
    <s v="2023-10-21"/>
    <s v="13:55:13"/>
    <s v="-1"/>
    <s v="8"/>
    <s v="2023-10-21T13:55:15+05:30"/>
    <s v="-1"/>
    <s v="1"/>
    <s v="-1"/>
    <s v="Sapna"/>
    <x v="0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4:00:33+05:30"/>
    <s v="-1"/>
    <s v="321"/>
    <s v="2023-10-21T14:00:33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1T14:03:10+05:30"/>
    <s v="-1"/>
    <s v="15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1T14:03:20+05:30"/>
    <s v="2023-10-21T14:03:20+05:30"/>
    <s v="-1"/>
    <s v="488"/>
    <s v="-1"/>
    <s v="2023-10-21T14:03:20+05:30"/>
    <s v="2023-10-21T14:03:20+05:30"/>
    <s v="2023-10-21T14:03:20+05:30"/>
    <s v="-1"/>
    <s v="1697877200"/>
    <s v="2023-10-21T14:03:20+05:30"/>
    <s v="WILLING TO PARTICIPATE"/>
    <s v="-1"/>
    <s v=""/>
    <s v="-1"/>
    <s v="SAFFOLA MASALA OATS - CLASSIC MASALA CURRENT (AF3)"/>
    <s v="290"/>
    <s v="vikaspuri"/>
    <s v="vikaspuri"/>
    <s v="110018"/>
    <s v="290"/>
    <s v="vikaspuri"/>
    <s v="vikaspuri"/>
    <s v="110018"/>
    <s v="8076474774"/>
    <s v="-1"/>
    <s v="8076474774"/>
    <s v="-1"/>
    <s v="GRADUATE/ POST GRADUATE: GENERAL"/>
    <s v="-1"/>
    <s v="HOUSEWIFE"/>
    <s v=""/>
    <s v="3"/>
    <s v="0"/>
    <s v="1"/>
    <s v="0"/>
    <s v="1"/>
    <s v="1"/>
    <s v="0"/>
    <s v="0"/>
    <s v="0"/>
    <s v="0"/>
    <s v="-1"/>
    <s v="-1"/>
    <s v="YES"/>
    <s v="2023-10-21T14:10:18+05:30"/>
    <s v="-1"/>
    <s v="1697877618"/>
    <s v="-1"/>
    <s v="-1"/>
    <s v="-1"/>
    <s v="Screener Section 1"/>
    <s v="Screener Section 2"/>
    <s v="0"/>
    <s v="0"/>
    <s v="Main Section 3"/>
    <s v="0"/>
    <s v="Main Section 5"/>
    <s v="2023-10-21T14:10:18+05:30"/>
    <s v="2023-10-21T14:10:18+05:30"/>
    <s v="-1"/>
    <s v="419"/>
    <s v="-1"/>
    <s v="NaN"/>
    <s v="NaN"/>
    <s v="-1"/>
    <s v="-1"/>
    <s v="-1"/>
    <s v="90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2857"/>
    <n v="-1"/>
    <d v="2023-10-21T15:58:23"/>
    <s v="2234891034"/>
    <s v="Android_Subject"/>
    <m/>
    <s v="1.22:27:16"/>
    <d v="2023-10-21T16:17:16"/>
    <m/>
    <d v="2023-10-21T19:03:38"/>
    <m/>
    <m/>
    <b v="1"/>
    <n v="306"/>
    <b v="0"/>
    <m/>
    <s v="26.890241667"/>
    <s v="80.956958333"/>
    <s v="Approved"/>
    <n v="5.5"/>
    <m/>
    <m/>
    <m/>
    <d v="2023-10-21T15:58:23"/>
    <d v="2023-10-21T16:17:13"/>
    <s v="Anshu Srivastava"/>
    <n v="-1"/>
    <s v="-1"/>
    <s v="-1"/>
    <s v="LIVE"/>
    <s v="For Placement"/>
    <s v=""/>
    <s v="311111118"/>
    <s v="lalita bajpai"/>
    <s v="-1"/>
    <s v="-1"/>
    <s v="1021"/>
    <s v="1558"/>
    <s v=""/>
    <s v="311111118-1021-1558"/>
    <s v="1"/>
    <s v="1"/>
    <s v="0"/>
    <s v="-1"/>
    <s v="-1"/>
    <s v="80.95694499999999"/>
    <s v="26.89027666666667"/>
    <s v="80d 57' 25.002&quot; , 26d 53' 24.996&quot;_x000a_null"/>
    <s v="96"/>
    <s v="-1"/>
    <s v="-1"/>
    <s v="0"/>
    <s v="100%"/>
    <s v="-1"/>
    <s v="CNST3"/>
    <s v="CS10"/>
    <s v="-1"/>
    <s v="-1"/>
    <s v="-1"/>
    <s v="-1"/>
    <s v="-1"/>
    <s v="2023-10-21T15:59:24+05:30"/>
    <s v="-1"/>
    <s v="2023-10-21T15:59:24+05:30"/>
    <s v="SPEAK TO WOMEN WHO ARE 25 - 45 YEARS OF AGE"/>
    <s v="-1"/>
    <s v="-1"/>
    <s v="-1"/>
    <s v="-1"/>
    <s v="-1"/>
    <s v="-1"/>
    <s v="-1"/>
    <s v="2023-10-21"/>
    <s v="15:59:28"/>
    <s v="-1"/>
    <s v="8"/>
    <s v="2023-10-21T15:59:29+05:30"/>
    <s v="-1"/>
    <s v="1"/>
    <s v="-1"/>
    <s v="Vaishali"/>
    <x v="2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CHOOL-5 TO 9 YEARS"/>
    <s v="SKILLED  WORKER"/>
    <s v="D"/>
    <s v="-1"/>
    <s v="D"/>
    <s v="Electricity Connection"/>
    <s v="Ceiling Fan"/>
    <s v="LPG Stove"/>
    <s v="Two Wheeler"/>
    <s v="Colour TV"/>
    <s v="Refrigerator"/>
    <s v="0"/>
    <s v="Personal Computer/ Laptop"/>
    <s v="Car/Jeep/Van"/>
    <s v="Air Conditioner"/>
    <s v="0"/>
    <s v="-1"/>
    <s v="Yes"/>
    <s v="-1"/>
    <s v="9+"/>
    <s v="-1"/>
    <s v="A3"/>
    <s v="-1"/>
    <s v="NCCS A"/>
    <s v="It's usually me who chooses the food products that we use in this household"/>
    <s v="-1"/>
    <s v="2023-10-21T16:03:23+05:30"/>
    <s v="-1"/>
    <s v="239"/>
    <s v="2023-10-21T16:03:2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Futurelife Oats"/>
    <s v="0"/>
    <s v="0"/>
    <s v="0"/>
    <s v="0"/>
    <s v="Patanjali Flavored Oats"/>
    <s v="0"/>
    <s v="Saffola Masala Oats"/>
    <s v="0"/>
    <s v="0"/>
    <s v="0"/>
    <s v="0"/>
    <s v="0"/>
    <s v="0"/>
    <s v="0"/>
    <s v="Bagrry's Flavored Oats"/>
    <s v="Britannia Healthy Start Flavored Oats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-1"/>
    <s v="ON 1 OUT OF THE LAST 2 PURCHASES OF 'FLAVORED OATS / MASALA OATS'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Ching's Instant Noodles"/>
    <s v="0"/>
    <s v="0"/>
    <s v="Maggi Masala Noodles"/>
    <s v="0"/>
    <s v="Maggi Vegetable Atta Noodles"/>
    <s v="Maggi Hot Heads Noodles"/>
    <s v="0"/>
    <s v="Saffola Oodles"/>
    <s v="0"/>
    <s v="0"/>
    <s v="0"/>
    <s v="0"/>
    <s v="Store Brands Of Instant Noodles/Cup Noodles"/>
    <s v="0"/>
    <s v="0"/>
    <s v="0"/>
    <s v="Ching's Instant Noodles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Saffola Oodles"/>
    <s v="2023-10-21T16:11:06+05:30"/>
    <s v="-1"/>
    <s v="46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6:11:24+05:30"/>
    <s v="2023-10-21T16:11:24+05:30"/>
    <s v="-1"/>
    <s v="720"/>
    <s v="-1"/>
    <s v="2023-10-21T16:11:24+05:30"/>
    <s v="2023-10-21T16:11:24+05:30"/>
    <s v="2023-10-21T16:11:24+05:30"/>
    <s v="-1"/>
    <s v="1697884884"/>
    <s v="2023-10-21T16:11:24+05:30"/>
    <s v="WILLING TO PARTICIPATE"/>
    <s v="-1"/>
    <s v=""/>
    <s v="-1"/>
    <s v="SAFFOLA MASALA OATS - VEGGIE TWIST TEST (LK2)"/>
    <s v="31/4"/>
    <s v="vishnupuri Vikas Nagar"/>
    <s v="Vikas Nagar"/>
    <s v="226022"/>
    <s v="31/4"/>
    <s v="vishnupuri Vikas Nagar"/>
    <s v="Vikas Nagar"/>
    <s v="226022"/>
    <s v="8115541383"/>
    <s v="0000000"/>
    <s v="8115541383"/>
    <s v="0000000"/>
    <s v="GRADUATE/ POST GRADUATE: GENERAL"/>
    <s v="-1"/>
    <s v="HOUSEWIFE"/>
    <s v=""/>
    <s v="5"/>
    <s v="0"/>
    <s v="0"/>
    <s v="0"/>
    <s v="1"/>
    <s v="2"/>
    <s v="1"/>
    <s v="1"/>
    <s v="0"/>
    <s v="0"/>
    <s v="-1"/>
    <s v="-1"/>
    <s v="NO"/>
    <s v="2023-10-21T16:17:11+05:30"/>
    <s v="-1"/>
    <s v="1697885231"/>
    <s v="-1"/>
    <s v="-1"/>
    <s v="-1"/>
    <s v="Screener Section 1"/>
    <s v="Screener Section 2"/>
    <s v="0"/>
    <s v="0"/>
    <s v="Main Section 3"/>
    <s v="0"/>
    <s v="Main Section 5"/>
    <s v="2023-10-21T16:17:11+05:30"/>
    <s v="2023-10-21T16:17:11+05:30"/>
    <s v="-1"/>
    <s v="348"/>
    <s v="-1"/>
    <s v="80.95695833333333"/>
    <s v="26.890241666666665"/>
    <s v="80d 57' 25.05&quot; , 26d 53' 24.87&quot;_x000a_null"/>
    <s v="-1"/>
    <s v="-1"/>
    <s v="1068"/>
    <s v="-1"/>
    <s v="2023-10-22"/>
    <s v="-1"/>
    <s v="-1"/>
    <s v="SAFFOLA MASALA OATS - VEGGIE TWIST TEST (LK2)"/>
    <s v="2023-10-30"/>
    <s v="16:25:38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3582"/>
    <n v="-1"/>
    <d v="2023-10-21T16:28:40"/>
    <s v="2234891034"/>
    <s v="Android_Subject"/>
    <m/>
    <s v="3.05:16:23"/>
    <d v="2023-10-21T16:41:44"/>
    <m/>
    <d v="2023-10-21T18:32:05"/>
    <m/>
    <m/>
    <b v="1"/>
    <n v="306"/>
    <b v="0"/>
    <m/>
    <s v="26.816476667"/>
    <s v="80.910928333"/>
    <s v="Approved"/>
    <n v="5.5"/>
    <m/>
    <m/>
    <m/>
    <d v="2023-10-21T16:28:40"/>
    <d v="2023-10-21T16:41:42"/>
    <s v="Anshu Srivastava"/>
    <n v="-1"/>
    <s v="-1"/>
    <s v="-1"/>
    <s v="LIVE"/>
    <s v="For Placement"/>
    <s v=""/>
    <s v="311111113"/>
    <s v="Shalini Shrivastav"/>
    <s v="-1"/>
    <s v="-1"/>
    <s v="1021"/>
    <s v="1628"/>
    <s v=""/>
    <s v="311111113-1021-1628"/>
    <s v="1"/>
    <s v="1"/>
    <s v="0"/>
    <s v="-1"/>
    <s v="-1"/>
    <s v="80.91093333333333"/>
    <s v="26.816499999999998"/>
    <s v="80d 54' 39.36&quot; , 26d 48' 59.4&quot;_x000a_null"/>
    <s v="96"/>
    <s v="-1"/>
    <s v="-1"/>
    <s v="0"/>
    <s v="100%"/>
    <s v="-1"/>
    <s v="CNST3"/>
    <s v="CS10"/>
    <s v="-1"/>
    <s v="-1"/>
    <s v="-1"/>
    <s v="-1"/>
    <s v="-1"/>
    <s v="2023-10-21T16:28:55+05:30"/>
    <s v="-1"/>
    <s v="2023-10-21T16:28:55+05:30"/>
    <s v="SPEAK TO WOMEN WHO ARE 25 - 45 YEARS OF AGE"/>
    <s v="-1"/>
    <s v="-1"/>
    <s v="-1"/>
    <s v="-1"/>
    <s v="-1"/>
    <s v="-1"/>
    <s v="-1"/>
    <s v="2023-10-21"/>
    <s v="16:29:29"/>
    <s v="-1"/>
    <s v="8"/>
    <s v="2023-10-21T16:29:34+05:30"/>
    <s v="-1"/>
    <s v="1"/>
    <s v="-1"/>
    <s v="Tarunnum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6:32:37+05:30"/>
    <s v="-1"/>
    <s v="222"/>
    <s v="2023-10-21T16:32:37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1T16:36:30+05:30"/>
    <s v="-1"/>
    <s v="23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6:36:58+05:30"/>
    <s v="2023-10-21T16:36:58+05:30"/>
    <s v="-1"/>
    <s v="482"/>
    <s v="-1"/>
    <s v="2023-10-21T16:36:58+05:30"/>
    <s v="2023-10-21T16:36:58+05:30"/>
    <s v="2023-10-21T16:36:58+05:30"/>
    <s v="-1"/>
    <s v="1697886418"/>
    <s v="2023-10-21T16:36:58+05:30"/>
    <s v="WILLING TO PARTICIPATE"/>
    <s v="-1"/>
    <s v=""/>
    <s v="-1"/>
    <s v="SAFFOLA MASALA OATS - CLASSIC MASALA TEST (NP9)"/>
    <s v="556/G"/>
    <s v="Sujanpura manjoor miya hatha"/>
    <s v="Alambagh"/>
    <s v="226005"/>
    <s v="556/G"/>
    <s v="Sujanpura manjoor miya hatha"/>
    <s v="Alambagh"/>
    <s v="226005"/>
    <s v="8173881597"/>
    <s v="-1"/>
    <s v="8173881597"/>
    <s v="-1"/>
    <s v="SCHOOL-5 TO 9 YEARS"/>
    <s v="-1"/>
    <s v="HOUSEWIFE"/>
    <s v=""/>
    <s v="5"/>
    <s v="0"/>
    <s v="0"/>
    <s v="1"/>
    <s v="1"/>
    <s v="1"/>
    <s v="1"/>
    <s v="1"/>
    <s v="0"/>
    <s v="0"/>
    <s v="-1"/>
    <s v="-1"/>
    <s v="YES"/>
    <s v="2023-10-21T16:41:41+05:30"/>
    <s v="-1"/>
    <s v="1697886701"/>
    <s v="-1"/>
    <s v="-1"/>
    <s v="-1"/>
    <s v="Screener Section 1"/>
    <s v="Screener Section 2"/>
    <s v="0"/>
    <s v="0"/>
    <s v="Main Section 3"/>
    <s v="0"/>
    <s v="Main Section 5"/>
    <s v="2023-10-21T16:41:41+05:30"/>
    <s v="2023-10-21T16:41:41+05:30"/>
    <s v="-1"/>
    <s v="223"/>
    <s v="-1"/>
    <s v="80.91092833333333"/>
    <s v="26.81647666666667"/>
    <s v="80d 54' 39.342&quot; , 26d 48' 59.316&quot;_x000a_null"/>
    <s v="-1"/>
    <s v="-1"/>
    <s v="705"/>
    <s v="-1"/>
    <s v="2023-10-22"/>
    <s v="-1"/>
    <s v="-1"/>
    <s v="SAFFOLA MASALA OATS - CLASSIC MASALA TEST (NP9)"/>
    <s v="2023-10-31"/>
    <s v="17:44:0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4038"/>
    <n v="-1"/>
    <d v="2023-10-21T16:40:34"/>
    <s v="2234891034"/>
    <s v="Android_Subject"/>
    <m/>
    <s v="1.21:45:17"/>
    <d v="2023-10-21T16:57:25"/>
    <m/>
    <d v="2023-10-21T19:03:08"/>
    <m/>
    <m/>
    <b v="1"/>
    <n v="306"/>
    <b v="0"/>
    <m/>
    <s v="26.890856667"/>
    <s v="80.956693333"/>
    <s v="Approved"/>
    <n v="5.5"/>
    <m/>
    <m/>
    <m/>
    <d v="2023-10-21T16:40:34"/>
    <d v="2023-10-21T16:57:23"/>
    <s v="Anshu Srivastava"/>
    <n v="-1"/>
    <s v="-1"/>
    <s v="-1"/>
    <s v="LIVE"/>
    <s v="For Placement"/>
    <s v=""/>
    <s v="311111118"/>
    <s v="lalita bajpal"/>
    <s v="-1"/>
    <s v="-1"/>
    <s v="1021"/>
    <s v="1640"/>
    <s v=""/>
    <s v="311111118-1021-1640"/>
    <s v="1"/>
    <s v="1"/>
    <s v="0"/>
    <s v="-1"/>
    <s v="-1"/>
    <s v="80.95670666666666"/>
    <s v="26.890786666666667"/>
    <s v="80d 57' 24.144&quot; , 26d 53' 26.832&quot;_x000a_null"/>
    <s v="96"/>
    <s v="-1"/>
    <s v="-1"/>
    <s v="0"/>
    <s v="100%"/>
    <s v="-1"/>
    <s v="CNST3"/>
    <s v="CS10"/>
    <s v="-1"/>
    <s v="-1"/>
    <s v="-1"/>
    <s v="-1"/>
    <s v="-1"/>
    <s v="2023-10-21T16:41:01+05:30"/>
    <s v="-1"/>
    <s v="2023-10-21T16:41:01+05:30"/>
    <s v="SPEAK TO WOMEN WHO ARE 25 - 45 YEARS OF AGE"/>
    <s v="-1"/>
    <s v="-1"/>
    <s v="-1"/>
    <s v="-1"/>
    <s v="-1"/>
    <s v="-1"/>
    <s v="-1"/>
    <s v="2023-10-21"/>
    <s v="16:41:04"/>
    <s v="-1"/>
    <s v="8"/>
    <s v="2023-10-21T16:41:06+05:30"/>
    <s v="-1"/>
    <s v="1"/>
    <s v="-1"/>
    <s v="Akanksha Yadav"/>
    <x v="2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1T16:45:17+05:30"/>
    <s v="-1"/>
    <s v="256"/>
    <s v="2023-10-21T16:45:17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Futurelife Oats"/>
    <s v="0"/>
    <s v="0"/>
    <s v="0"/>
    <s v="0"/>
    <s v="Patanjali Flavored Oats"/>
    <s v="0"/>
    <s v="Saffola Masala Oats"/>
    <s v="0"/>
    <s v="0"/>
    <s v="0"/>
    <s v="0"/>
    <s v="0"/>
    <s v="0"/>
    <s v="0"/>
    <s v="Bagrry's Flavored Oats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24 Mantra"/>
    <s v="Bagrrys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Bagrrys"/>
    <s v="Feasters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0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Maggi Vegetable Atta Noodles"/>
    <s v="2023-10-21T16:52:41+05:30"/>
    <s v="-1"/>
    <s v="44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6:53:16+05:30"/>
    <s v="2023-10-21T16:54:53+05:30"/>
    <s v="-1"/>
    <s v="735"/>
    <s v="-1"/>
    <s v="2023-10-21T16:53:16+05:30"/>
    <s v="2023-10-21T16:54:53+05:30"/>
    <s v="2023-10-21T16:54:53+05:30"/>
    <s v="-1"/>
    <s v="1697887493"/>
    <s v="2023-10-21T16:54:53+05:30"/>
    <s v="WILLING TO PARTICIPATE"/>
    <s v="-1"/>
    <s v=""/>
    <s v="-1"/>
    <s v="SAFFOLA MASALA OATS - CLASSIC MASALA TEST (NP9)"/>
    <s v="26/6"/>
    <s v=" vishnupuri colony"/>
    <s v="Vikas Nagar"/>
    <s v="226022"/>
    <s v="26/6"/>
    <s v="vishnupuri colony"/>
    <s v="Vikas Nagar"/>
    <s v="226022"/>
    <s v="9451101564"/>
    <s v="0000000"/>
    <s v="9451101564"/>
    <s v="0000000"/>
    <s v="GRADUATE/ POST GRADUATE: GENERAL"/>
    <s v="-1"/>
    <s v="HOUSEWIFE"/>
    <s v=""/>
    <s v="5"/>
    <s v="0"/>
    <s v="0"/>
    <s v="0"/>
    <s v="2"/>
    <s v="1"/>
    <s v="1"/>
    <s v="1"/>
    <s v="0"/>
    <s v="0"/>
    <s v="-1"/>
    <s v="-1"/>
    <s v="YES"/>
    <s v="2023-10-21T16:57:21+05:30"/>
    <s v="-1"/>
    <s v="1697887641"/>
    <s v="-1"/>
    <s v="-1"/>
    <s v="-1"/>
    <s v="Screener Section 1"/>
    <s v="Screener Section 2"/>
    <s v="0"/>
    <s v="0"/>
    <s v="Main Section 3"/>
    <s v="0"/>
    <s v="Main Section 5"/>
    <s v="2023-10-21T16:57:21+05:30"/>
    <s v="2023-10-21T16:57:21+05:30"/>
    <s v="-1"/>
    <s v="245"/>
    <s v="-1"/>
    <s v="80.95669333333333"/>
    <s v="26.890856666666664"/>
    <s v="80d 57' 24.096&quot; , 26d 53' 27.084&quot;_x000a_null"/>
    <s v="-1"/>
    <s v="-1"/>
    <s v="980"/>
    <s v="-1"/>
    <s v="2023-10-22"/>
    <s v="-1"/>
    <s v="-1"/>
    <s v="SAFFOLA MASALA OATS - CLASSIC MASALA TEST (NP9)"/>
    <s v="2023-10-30"/>
    <s v="17:25:51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4214"/>
    <n v="-1"/>
    <d v="2023-10-21T16:52:00"/>
    <s v="2234891034"/>
    <s v="Android_Subject"/>
    <m/>
    <s v="3.04:53:17"/>
    <d v="2023-10-21T17:04:11"/>
    <m/>
    <d v="2023-10-21T18:32:05"/>
    <m/>
    <m/>
    <b v="1"/>
    <n v="306"/>
    <b v="0"/>
    <m/>
    <s v="26.816533333"/>
    <s v="80.91102"/>
    <s v="Approved"/>
    <n v="5.5"/>
    <m/>
    <m/>
    <m/>
    <d v="2023-10-21T16:52:00"/>
    <d v="2023-10-21T17:04:10"/>
    <s v="Anshu Srivastava"/>
    <n v="-1"/>
    <s v="-1"/>
    <s v="-1"/>
    <s v="LIVE"/>
    <s v="For Placement"/>
    <s v=""/>
    <s v="311111113"/>
    <s v="Shalini Shrivastav"/>
    <s v="-1"/>
    <s v="-1"/>
    <s v="1021"/>
    <s v="1652"/>
    <s v=""/>
    <s v="311111113-1021-1652"/>
    <s v="1"/>
    <s v="1"/>
    <s v="0"/>
    <s v="-1"/>
    <s v="-1"/>
    <s v="80.91101499999999"/>
    <s v="26.816525000000002"/>
    <s v="80d 54' 39.654&quot; , 26d 48' 59.49&quot;_x000a_null"/>
    <s v="96"/>
    <s v="-1"/>
    <s v="-1"/>
    <s v="0"/>
    <s v="100%"/>
    <s v="-1"/>
    <s v="CNST3"/>
    <s v="CS10"/>
    <s v="-1"/>
    <s v="-1"/>
    <s v="-1"/>
    <s v="-1"/>
    <s v="-1"/>
    <s v="2023-10-21T16:52:19+05:30"/>
    <s v="-1"/>
    <s v="2023-10-21T16:52:19+05:30"/>
    <s v="SPEAK TO WOMEN WHO ARE 25 - 45 YEARS OF AGE"/>
    <s v="-1"/>
    <s v="-1"/>
    <s v="-1"/>
    <s v="-1"/>
    <s v="-1"/>
    <s v="-1"/>
    <s v="-1"/>
    <s v="2023-10-21"/>
    <s v="16:52:55"/>
    <s v="-1"/>
    <s v="8"/>
    <s v="2023-10-21T16:52:56+05:30"/>
    <s v="-1"/>
    <s v="1"/>
    <s v="-1"/>
    <s v="Mumtaj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1T16:55:17+05:30"/>
    <s v="-1"/>
    <s v="178"/>
    <s v="2023-10-21T16:55:17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1T16:59:09+05:30"/>
    <s v="-1"/>
    <s v="23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1T16:59:22+05:30"/>
    <s v="2023-10-21T16:59:22+05:30"/>
    <s v="-1"/>
    <s v="423"/>
    <s v="-1"/>
    <s v="2023-10-21T16:59:22+05:30"/>
    <s v="2023-10-21T16:59:22+05:30"/>
    <s v="2023-10-21T16:59:22+05:30"/>
    <s v="-1"/>
    <s v="1697887762"/>
    <s v="2023-10-21T16:59:22+05:30"/>
    <s v="WILLING TO PARTICIPATE"/>
    <s v="-1"/>
    <s v=""/>
    <s v="-1"/>
    <s v="SAFFOLA MASALA OATS - CLASSIC MASALA CURRENT (AF3)"/>
    <s v="House no.556/18"/>
    <s v="Sujanpura manjoor miya hatha"/>
    <s v="Alambagh "/>
    <s v="226005"/>
    <s v="House no.556/18"/>
    <s v="Sujanpura manjoor miya hatha"/>
    <s v="Alambagh"/>
    <s v="226005"/>
    <s v="8090404681"/>
    <s v="-1"/>
    <s v="8090404681"/>
    <s v="-1"/>
    <s v="SCHOOL-5 TO 9 YEARS"/>
    <s v="-1"/>
    <s v="HOUSEWIFE"/>
    <s v=""/>
    <s v="5"/>
    <s v="0"/>
    <s v="1"/>
    <s v="0"/>
    <s v="0"/>
    <s v="0"/>
    <s v="1"/>
    <s v="3"/>
    <s v="0"/>
    <s v="0"/>
    <s v="-1"/>
    <s v="-1"/>
    <s v="YES"/>
    <s v="2023-10-21T17:04:08+05:30"/>
    <s v="-1"/>
    <s v="1697888048"/>
    <s v="-1"/>
    <s v="-1"/>
    <s v="-1"/>
    <s v="Screener Section 1"/>
    <s v="Screener Section 2"/>
    <s v="0"/>
    <s v="0"/>
    <s v="Main Section 3"/>
    <s v="0"/>
    <s v="Main Section 5"/>
    <s v="2023-10-21T17:04:08+05:30"/>
    <s v="2023-10-21T17:04:08+05:30"/>
    <s v="-1"/>
    <s v="287"/>
    <s v="-1"/>
    <s v="80.91102"/>
    <s v="26.816533333333336"/>
    <s v="80d 54' 39.672&quot; , 26d 48' 59.52&quot;_x000a_null"/>
    <s v="-1"/>
    <s v="-1"/>
    <s v="710"/>
    <s v="-1"/>
    <s v="2023-10-22"/>
    <s v="-1"/>
    <s v="-1"/>
    <s v="SAFFOLA MASALA OATS - CLASSIC MASALA CURRENT (AF3)"/>
    <s v="2023-10-31"/>
    <s v="16:45:1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4600"/>
    <n v="-1"/>
    <d v="2023-10-21T17:07:12"/>
    <s v="2234891034"/>
    <s v="Android_Subject"/>
    <m/>
    <s v="3.04:38:19"/>
    <d v="2023-10-21T17:20:38"/>
    <m/>
    <d v="2023-10-21T18:32:05"/>
    <m/>
    <m/>
    <b v="1"/>
    <n v="306"/>
    <b v="0"/>
    <m/>
    <s v="26.81644"/>
    <s v="80.9111"/>
    <s v="Approved"/>
    <n v="5.5"/>
    <m/>
    <m/>
    <m/>
    <d v="2023-10-21T17:07:12"/>
    <d v="2023-10-21T17:20:37"/>
    <s v="Anshu Srivastava"/>
    <n v="-1"/>
    <s v="-1"/>
    <s v="-1"/>
    <s v="LIVE"/>
    <s v="For Placement"/>
    <s v=""/>
    <s v="311111113"/>
    <s v="Shalini Shrivastav"/>
    <s v="-1"/>
    <s v="-1"/>
    <s v="1021"/>
    <s v="1707"/>
    <s v=""/>
    <s v="311111113-1021-1707"/>
    <s v="1"/>
    <s v="1"/>
    <s v="0"/>
    <s v="-1"/>
    <s v="-1"/>
    <s v="80.91107166666667"/>
    <s v="26.816544999999998"/>
    <s v="80d 54' 39.858&quot; , 26d 48' 59.562&quot;_x000a_null"/>
    <s v="96"/>
    <s v="-1"/>
    <s v="-1"/>
    <s v="0"/>
    <s v="100%"/>
    <s v="-1"/>
    <s v="CNST3"/>
    <s v="CS10"/>
    <s v="-1"/>
    <s v="-1"/>
    <s v="-1"/>
    <s v="-1"/>
    <s v="-1"/>
    <s v="2023-10-21T17:07:34+05:30"/>
    <s v="-1"/>
    <s v="2023-10-21T17:07:34+05:30"/>
    <s v="SPEAK TO WOMEN WHO ARE 25 - 45 YEARS OF AGE"/>
    <s v="-1"/>
    <s v="-1"/>
    <s v="-1"/>
    <s v="-1"/>
    <s v="-1"/>
    <s v="-1"/>
    <s v="-1"/>
    <s v="2023-10-21"/>
    <s v="17:07:35"/>
    <s v="-1"/>
    <s v="8"/>
    <s v="2023-10-21T17:07:36+05:30"/>
    <s v="-1"/>
    <s v="1"/>
    <s v="-1"/>
    <s v="Shabana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1T17:09:52+05:30"/>
    <s v="-1"/>
    <s v="138"/>
    <s v="2023-10-21T17:09:5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Saffola Oodles"/>
    <s v="2023-10-21T17:14:50+05:30"/>
    <s v="-1"/>
    <s v="2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1T17:14:57+05:30"/>
    <s v="2023-10-21T17:14:57+05:30"/>
    <s v="-1"/>
    <s v="443"/>
    <s v="-1"/>
    <s v="2023-10-21T17:14:57+05:30"/>
    <s v="2023-10-21T17:14:57+05:30"/>
    <s v="2023-10-21T17:14:57+05:30"/>
    <s v="-1"/>
    <s v="1697888697"/>
    <s v="2023-10-21T17:14:57+05:30"/>
    <s v="WILLING TO PARTICIPATE"/>
    <s v="-1"/>
    <s v=""/>
    <s v="-1"/>
    <s v="SAFFOLA MASALA OATS - CLASSIC MASALA TEST (NP9)"/>
    <s v="556/297N"/>
    <s v="Sujanpura Manjoor miya hatha"/>
    <s v="Alambagh"/>
    <s v="226005"/>
    <s v="556/297N"/>
    <s v="Sujanpura Manjoor miya hatha"/>
    <s v="Alambagh"/>
    <s v="226005"/>
    <s v="9889694823"/>
    <s v="-1"/>
    <s v="9889694823"/>
    <s v="-1"/>
    <s v="SSC/ HSC"/>
    <s v="-1"/>
    <s v="HOUSEWIFE"/>
    <s v=""/>
    <s v="7"/>
    <s v="2"/>
    <s v="0"/>
    <s v="0"/>
    <s v="1"/>
    <s v="2"/>
    <s v="1"/>
    <s v="1"/>
    <s v="0"/>
    <s v="0"/>
    <s v="1"/>
    <s v="1"/>
    <s v="YES"/>
    <s v="2023-10-21T17:20:35+05:30"/>
    <s v="-1"/>
    <s v="1697889035"/>
    <s v="-1"/>
    <s v="-1"/>
    <s v="-1"/>
    <s v="Screener Section 1"/>
    <s v="Screener Section 2"/>
    <s v="0"/>
    <s v="0"/>
    <s v="Main Section 3"/>
    <s v="0"/>
    <s v="Main Section 5"/>
    <s v="2023-10-21T17:20:35+05:30"/>
    <s v="2023-10-21T17:20:35+05:30"/>
    <s v="-1"/>
    <s v="337"/>
    <s v="-1"/>
    <s v="80.9111"/>
    <s v="26.816439999999997"/>
    <s v="80d 54' 39.96&quot; , 26d 48' 59.184&quot;_x000a_null"/>
    <s v="-1"/>
    <s v="-1"/>
    <s v="780"/>
    <s v="-1"/>
    <s v="2023-10-22"/>
    <s v="-1"/>
    <s v="-1"/>
    <s v="SAFFOLA MASALA OATS - CLASSIC MASALA TEST (NP9)"/>
    <s v="2023-10-31"/>
    <s v="17:45:30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4620"/>
    <n v="-1"/>
    <d v="2023-10-21T17:02:45"/>
    <s v="2234891034"/>
    <s v="Android_Subject"/>
    <m/>
    <s v="1.21:23:18"/>
    <d v="2023-10-21T17:21:26"/>
    <m/>
    <d v="2023-10-21T19:03:38"/>
    <m/>
    <m/>
    <b v="1"/>
    <n v="306"/>
    <b v="0"/>
    <m/>
    <s v="26.891011667"/>
    <s v="80.956433333"/>
    <s v="Approved"/>
    <n v="5.5"/>
    <m/>
    <m/>
    <m/>
    <d v="2023-10-21T17:02:45"/>
    <d v="2023-10-21T17:21:24"/>
    <s v="Anshu Srivastava"/>
    <n v="-1"/>
    <s v="-1"/>
    <s v="-1"/>
    <s v="LIVE"/>
    <s v="For Placement"/>
    <s v=""/>
    <s v="311111118"/>
    <s v="lalita bajpai"/>
    <s v="-1"/>
    <s v="-1"/>
    <s v="1021"/>
    <s v="1702"/>
    <s v=""/>
    <s v="311111118-1021-1702"/>
    <s v="1"/>
    <s v="1"/>
    <s v="0"/>
    <s v="-1"/>
    <s v="-1"/>
    <s v="80.95624500000001"/>
    <s v="26.890828333333335"/>
    <s v="80d 57' 22.482&quot; , 26d 53' 26.982&quot;_x000a_null"/>
    <s v="96"/>
    <s v="-1"/>
    <s v="-1"/>
    <s v="0"/>
    <s v="100%"/>
    <s v="-1"/>
    <s v="CNST3"/>
    <s v="CS10"/>
    <s v="-1"/>
    <s v="-1"/>
    <s v="-1"/>
    <s v="-1"/>
    <s v="-1"/>
    <s v="2023-10-21T17:03:50+05:30"/>
    <s v="-1"/>
    <s v="2023-10-21T17:03:50+05:30"/>
    <s v="SPEAK TO WOMEN WHO ARE 25 - 45 YEARS OF AGE"/>
    <s v="-1"/>
    <s v="-1"/>
    <s v="-1"/>
    <s v="-1"/>
    <s v="-1"/>
    <s v="-1"/>
    <s v="-1"/>
    <s v="2023-10-21"/>
    <s v="17:03:57"/>
    <s v="-1"/>
    <s v="8"/>
    <s v="2023-10-21T17:03:58+05:30"/>
    <s v="-1"/>
    <s v="1"/>
    <s v="-1"/>
    <s v="asha Joshi"/>
    <x v="2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7:07:28+05:30"/>
    <s v="-1"/>
    <s v="218"/>
    <s v="2023-10-21T17:07:28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Oats Noodles"/>
    <s v="2023-10-21T17:16:17+05:30"/>
    <s v="-1"/>
    <s v="52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7:16:59+05:30"/>
    <s v="2023-10-21T17:16:59+05:30"/>
    <s v="-1"/>
    <s v="787"/>
    <s v="-1"/>
    <s v="2023-10-21T17:16:59+05:30"/>
    <s v="2023-10-21T17:16:59+05:30"/>
    <s v="2023-10-21T17:16:59+05:30"/>
    <s v="-1"/>
    <s v="1697888819"/>
    <s v="2023-10-21T17:16:59+05:30"/>
    <s v="WILLING TO PARTICIPATE"/>
    <s v="-1"/>
    <s v=""/>
    <s v="-1"/>
    <s v="SAFFOLA MASALA OATS - VEGGIE TWIST CURRENT (BJ6)"/>
    <s v="25/2"/>
    <s v="vishnupuri Vikas Nagar"/>
    <s v="Vikas Nagar"/>
    <s v="226022"/>
    <s v="25/2"/>
    <s v="vishnupuri Vikas Nagar"/>
    <s v="Vikas Nagar"/>
    <s v="226022"/>
    <s v="9696158741"/>
    <s v="0000000"/>
    <s v="9696158741"/>
    <s v="0000000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1T17:21:22+05:30"/>
    <s v="-1"/>
    <s v="1697889082"/>
    <s v="-1"/>
    <s v="-1"/>
    <s v="-1"/>
    <s v="Screener Section 1"/>
    <s v="Screener Section 2"/>
    <s v="0"/>
    <s v="0"/>
    <s v="Main Section 3"/>
    <s v="0"/>
    <s v="Main Section 5"/>
    <s v="2023-10-21T17:21:22+05:30"/>
    <s v="2023-10-21T17:21:22+05:30"/>
    <s v="-1"/>
    <s v="263"/>
    <s v="-1"/>
    <s v="80.95643333333334"/>
    <s v="26.891011666666667"/>
    <s v="80d 57' 23.16&quot; , 26d 53' 27.642&quot;_x000a_null"/>
    <s v="-1"/>
    <s v="-1"/>
    <s v="1050"/>
    <s v="-1"/>
    <s v="2023-10-22"/>
    <s v="-1"/>
    <s v="-1"/>
    <s v="SAFFOLA MASALA OATS - VEGGIE TWIST CURRENT (BJ6)"/>
    <s v="2023-10-30"/>
    <s v="18:26:02"/>
    <x v="1"/>
    <x v="1"/>
    <x v="1"/>
    <s v="Vendor Team"/>
    <s v="Anshu Gupta"/>
    <s v="Sup:-2"/>
    <s v="-1"/>
    <s v="2023-10-21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5225"/>
    <n v="-1"/>
    <d v="2023-10-21T17:24:09"/>
    <s v="2234891034"/>
    <s v="Android_Subject"/>
    <m/>
    <s v="1.21:02:07"/>
    <d v="2023-10-21T17:43:28"/>
    <m/>
    <d v="2023-10-21T18:49:52"/>
    <m/>
    <m/>
    <b v="1"/>
    <n v="306"/>
    <b v="0"/>
    <m/>
    <s v="26.890571667"/>
    <s v="80.956178333"/>
    <s v="Approved"/>
    <n v="5.5"/>
    <m/>
    <m/>
    <m/>
    <d v="2023-10-21T17:24:09"/>
    <d v="2023-10-21T17:43:26"/>
    <s v="Anshu Srivastava"/>
    <n v="-1"/>
    <s v="-1"/>
    <s v="-1"/>
    <s v="LIVE"/>
    <s v="For Placement"/>
    <s v=""/>
    <s v="311111118"/>
    <s v="lalita bajpai"/>
    <s v="-1"/>
    <s v="-1"/>
    <s v="1021"/>
    <s v="1724"/>
    <s v=""/>
    <s v="311111118-1021-1724"/>
    <s v="1"/>
    <s v="1"/>
    <s v="0"/>
    <s v="-1"/>
    <s v="-1"/>
    <s v="80.95661666666666"/>
    <s v="26.890570000000004"/>
    <s v="80d 57' 23.82&quot; , 26d 53' 26.052&quot;_x000a_null"/>
    <s v="96"/>
    <s v="-1"/>
    <s v="-1"/>
    <s v="0"/>
    <s v="100%"/>
    <s v="-1"/>
    <s v="CNST3"/>
    <s v="CS10"/>
    <s v="-1"/>
    <s v="-1"/>
    <s v="-1"/>
    <s v="-1"/>
    <s v="-1"/>
    <s v="2023-10-21T17:24:34+05:30"/>
    <s v="-1"/>
    <s v="2023-10-21T17:24:34+05:30"/>
    <s v="SPEAK TO WOMEN WHO ARE 25 - 45 YEARS OF AGE"/>
    <s v="-1"/>
    <s v="-1"/>
    <s v="-1"/>
    <s v="-1"/>
    <s v="-1"/>
    <s v="-1"/>
    <s v="-1"/>
    <s v="2023-10-21"/>
    <s v="17:24:39"/>
    <s v="-1"/>
    <s v="8"/>
    <s v="2023-10-21T17:24:40+05:30"/>
    <s v="-1"/>
    <s v="1"/>
    <s v="-1"/>
    <s v="Ganga Joshi"/>
    <x v="2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21T17:30:38+05:30"/>
    <s v="-1"/>
    <s v="364"/>
    <s v="2023-10-21T17:30:38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Ching's Secret Flavored Oats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Maggi Masala Noodles"/>
    <s v="2023-10-21T17:38:40+05:30"/>
    <s v="-1"/>
    <s v="48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7:38:50+05:30"/>
    <s v="2023-10-21T17:41:00+05:30"/>
    <s v="-1"/>
    <s v="815"/>
    <s v="-1"/>
    <s v="2023-10-21T17:38:50+05:30"/>
    <s v="2023-10-21T17:41:00+05:30"/>
    <s v="2023-10-21T17:41:00+05:30"/>
    <s v="-1"/>
    <s v="1697890260"/>
    <s v="2023-10-21T17:41:00+05:30"/>
    <s v="WILLING TO PARTICIPATE"/>
    <s v="-1"/>
    <s v=""/>
    <s v="-1"/>
    <s v="SAFFOLA MASALA OATS - VEGGIE TWIST TEST (LK2)"/>
    <s v="23/3"/>
    <s v="vishnupuri Vikas Nagar"/>
    <s v="Vikas Nagar"/>
    <s v="226022"/>
    <s v="23/3"/>
    <s v="vishnupuri Vikas Nagar"/>
    <s v="Vikas Nagar"/>
    <s v="226022"/>
    <s v="9453452269"/>
    <s v="0000000"/>
    <s v="9453452269"/>
    <s v="0000000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1T17:43:25+05:30"/>
    <s v="-1"/>
    <s v="1697890405"/>
    <s v="-1"/>
    <s v="-1"/>
    <s v="-1"/>
    <s v="Screener Section 1"/>
    <s v="Screener Section 2"/>
    <s v="0"/>
    <s v="0"/>
    <s v="Main Section 3"/>
    <s v="0"/>
    <s v="Main Section 5"/>
    <s v="2023-10-21T17:43:25+05:30"/>
    <s v="2023-10-21T17:43:25+05:30"/>
    <s v="-1"/>
    <s v="273"/>
    <s v="-1"/>
    <s v="80.95617833333334"/>
    <s v="26.890571666666666"/>
    <s v="80d 57' 22.242&quot; , 26d 53' 26.058&quot;_x000a_null"/>
    <s v="-1"/>
    <s v="-1"/>
    <s v="1088"/>
    <s v="-1"/>
    <s v="2023-10-22"/>
    <s v="-1"/>
    <s v="-1"/>
    <s v="SAFFOLA MASALA OATS - VEGGIE TWIST TEST (LK2)"/>
    <s v="2023-10-30"/>
    <s v="16:26:1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4"/>
    <s v="Accept"/>
    <s v="CDQ3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5852"/>
    <n v="-1"/>
    <d v="2023-10-21T17:47:07"/>
    <s v="2234891034"/>
    <s v="Android_Subject"/>
    <m/>
    <s v="1.20:39:23"/>
    <d v="2023-10-21T18:05:15"/>
    <m/>
    <d v="2023-10-21T19:09:20"/>
    <m/>
    <m/>
    <b v="1"/>
    <n v="306"/>
    <b v="0"/>
    <m/>
    <s v="26.891066667"/>
    <s v="80.9561"/>
    <s v="Approved"/>
    <n v="5.5"/>
    <m/>
    <m/>
    <m/>
    <d v="2023-10-21T17:47:07"/>
    <d v="2023-10-21T18:05:13"/>
    <s v="Anshu Srivastava"/>
    <n v="-1"/>
    <s v="-1"/>
    <s v="-1"/>
    <s v="LIVE"/>
    <s v="For Placement"/>
    <s v=""/>
    <s v="311111118"/>
    <s v="lalita bajpai"/>
    <s v="-1"/>
    <s v="-1"/>
    <s v="1021"/>
    <s v="1747"/>
    <s v=""/>
    <s v="311111118-1021-1747"/>
    <s v="1"/>
    <s v="1"/>
    <s v="0"/>
    <s v="-1"/>
    <s v="-1"/>
    <s v="80.95629000000001"/>
    <s v="26.890786666666667"/>
    <s v="80d 57' 22.644&quot; , 26d 53' 26.832&quot;_x000a_null"/>
    <s v="96"/>
    <s v="-1"/>
    <s v="-1"/>
    <s v="0"/>
    <s v="100%"/>
    <s v="-1"/>
    <s v="CNST3"/>
    <s v="CS10"/>
    <s v="-1"/>
    <s v="-1"/>
    <s v="-1"/>
    <s v="-1"/>
    <s v="-1"/>
    <s v="2023-10-21T17:47:30+05:30"/>
    <s v="-1"/>
    <s v="2023-10-21T17:47:30+05:30"/>
    <s v="SPEAK TO WOMEN WHO ARE 25 - 45 YEARS OF AGE"/>
    <s v="-1"/>
    <s v="-1"/>
    <s v="-1"/>
    <s v="-1"/>
    <s v="-1"/>
    <s v="-1"/>
    <s v="-1"/>
    <s v="2023-10-21"/>
    <s v="17:47:40"/>
    <s v="-1"/>
    <s v="8"/>
    <s v="2023-10-21T17:47:42+05:30"/>
    <s v="-1"/>
    <s v="1"/>
    <s v="-1"/>
    <s v="Jyoti best"/>
    <x v="2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21T17:51:11+05:30"/>
    <s v="-1"/>
    <s v="221"/>
    <s v="2023-10-21T17:51:11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Kellogg's Oats"/>
    <s v="0"/>
    <s v="0"/>
    <s v="Patanjali Flavored Oats"/>
    <s v="0"/>
    <s v="Saffola Masala Oats"/>
    <s v="Sundrop Flavored Oats"/>
    <s v="Tata Soulful Flavored Oats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Store Brands Of Instant Noodles/Cup Noodles"/>
    <s v="0"/>
    <s v="0"/>
    <s v="0"/>
    <s v="0"/>
    <s v="0"/>
    <s v="0"/>
    <s v="Maggi Masala Noodles"/>
    <s v="Maggi Oats Noodles"/>
    <s v="Maggi Vegetable Atta Noodles"/>
    <s v="0"/>
    <s v="0"/>
    <s v="0"/>
    <s v="Sunfeast Yippee Noodles"/>
    <s v="0"/>
    <s v="0"/>
    <s v="0"/>
    <s v="0"/>
    <s v="0"/>
    <s v="0"/>
    <s v="0"/>
    <s v="Maggi Masala Noodles"/>
    <s v="2023-10-21T17:57:58+05:30"/>
    <s v="-1"/>
    <s v="40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1T17:58:31+05:30"/>
    <s v="2023-10-21T17:58:31+05:30"/>
    <s v="-1"/>
    <s v="660"/>
    <s v="-1"/>
    <s v="2023-10-21T17:58:31+05:30"/>
    <s v="2023-10-21T17:58:31+05:30"/>
    <s v="2023-10-21T17:58:31+05:30"/>
    <s v="-1"/>
    <s v="1697891311"/>
    <s v="2023-10-21T17:58:31+05:30"/>
    <s v="WILLING TO PARTICIPATE"/>
    <s v="-1"/>
    <s v=""/>
    <s v="-1"/>
    <s v="SAFFOLA MASALA OATS - CLASSIC MASALA CURRENT (AF3)"/>
    <s v="22/1"/>
    <s v="usne puri Vikas Nagar"/>
    <s v="Vikas Nagar"/>
    <s v="226022"/>
    <s v="22/1"/>
    <s v="usne puri Vikas Nagar"/>
    <s v="Vikas Nagar"/>
    <s v="226022"/>
    <s v="7830680767"/>
    <s v="0000000"/>
    <s v="7830680767"/>
    <s v="0000000"/>
    <s v="GRADUATE/ POST GRADUATE: PROFESSIONAL"/>
    <s v="-1"/>
    <s v="EMPLOYED"/>
    <s v="Working part time"/>
    <s v="4"/>
    <s v="1"/>
    <s v="0"/>
    <s v="0"/>
    <s v="1"/>
    <s v="1"/>
    <s v="0"/>
    <s v="0"/>
    <s v="0"/>
    <s v="1"/>
    <s v="1"/>
    <s v="0"/>
    <s v="YES"/>
    <s v="2023-10-21T18:05:12+05:30"/>
    <s v="-1"/>
    <s v="1697891712"/>
    <s v="-1"/>
    <s v="-1"/>
    <s v="-1"/>
    <s v="Screener Section 1"/>
    <s v="Screener Section 2"/>
    <s v="0"/>
    <s v="0"/>
    <s v="Main Section 3"/>
    <s v="0"/>
    <s v="Main Section 5"/>
    <s v="2023-10-21T18:02:28+05:30"/>
    <s v="2023-10-21T18:05:12+05:30"/>
    <s v="-1"/>
    <s v="237"/>
    <s v="-1"/>
    <s v="80.9561"/>
    <s v="26.891066666666667"/>
    <s v="80d 57' 21.96&quot; , 26d 53' 27.84&quot;_x000a_null"/>
    <s v="-1"/>
    <s v="-1"/>
    <s v="897"/>
    <s v="-1"/>
    <s v="2023-10-22"/>
    <s v="-1"/>
    <s v="-1"/>
    <s v="SAFFOLA MASALA OATS - CLASSIC MASALA CURRENT (AF3)"/>
    <s v="2023-10-30"/>
    <s v="12:26:29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24"/>
    <n v="-1"/>
    <d v="2023-10-21T13:50:38"/>
    <s v="2234891034"/>
    <s v="Android_Subject"/>
    <m/>
    <s v="2.00:36:04"/>
    <d v="2023-10-21T18:55:51"/>
    <m/>
    <d v="2023-10-21T19:27:57"/>
    <m/>
    <m/>
    <b v="1"/>
    <n v="306"/>
    <b v="0"/>
    <m/>
    <s v="26.91852"/>
    <s v="80.962501667"/>
    <s v="Approved"/>
    <n v="5.5"/>
    <m/>
    <m/>
    <m/>
    <d v="2023-10-21T13:50:38"/>
    <d v="2023-10-21T14:07:55"/>
    <s v="Anshu Srivastava"/>
    <n v="-1"/>
    <s v="-1"/>
    <s v="-1"/>
    <s v="LIVE"/>
    <s v="For Placement"/>
    <s v=""/>
    <s v="311111117"/>
    <s v="jyoti bajpai "/>
    <s v="-1"/>
    <s v="-1"/>
    <s v="1021"/>
    <s v="1350"/>
    <s v=""/>
    <s v="311111117-1021-1350"/>
    <s v="1"/>
    <s v="1"/>
    <s v="0"/>
    <s v="-1"/>
    <s v="-1"/>
    <s v="80.96243833333332"/>
    <s v="26.918585"/>
    <s v="80d 57' 44.778&quot; , 26d 55' 6.906&quot;_x000a_null"/>
    <s v="96"/>
    <s v="-1"/>
    <s v="-1"/>
    <s v="0"/>
    <s v="100%"/>
    <s v="-1"/>
    <s v="CNST3"/>
    <s v="CS10"/>
    <s v="-1"/>
    <s v="-1"/>
    <s v="-1"/>
    <s v="-1"/>
    <s v="-1"/>
    <s v="2023-10-21T13:51:03+05:30"/>
    <s v="-1"/>
    <s v="2023-10-21T13:51:03+05:30"/>
    <s v="SPEAK TO WOMEN WHO ARE 25 - 45 YEARS OF AGE"/>
    <s v="-1"/>
    <s v="-1"/>
    <s v="-1"/>
    <s v="-1"/>
    <s v="-1"/>
    <s v="-1"/>
    <s v="-1"/>
    <s v="2023-10-21"/>
    <s v="13:51:06"/>
    <s v="-1"/>
    <s v="8"/>
    <s v="2023-10-21T13:51:07+05:30"/>
    <s v="-1"/>
    <s v="1"/>
    <s v="-1"/>
    <s v="Madhu Mishra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1T13:55:26+05:30"/>
    <s v="-1"/>
    <s v="263"/>
    <s v="2023-10-21T13:55:26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Saffola Oodles"/>
    <s v="2023-10-21T14:00:02+05:30"/>
    <s v="-1"/>
    <s v="27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1T14:00:12+05:30"/>
    <s v="2023-10-21T14:00:12+05:30"/>
    <s v="-1"/>
    <s v="549"/>
    <s v="-1"/>
    <s v="2023-10-21T14:00:12+05:30"/>
    <s v="2023-10-21T14:00:12+05:30"/>
    <s v="2023-10-21T14:00:12+05:30"/>
    <s v="-1"/>
    <s v="1697877012"/>
    <s v="2023-10-21T14:00:12+05:30"/>
    <s v="WILLING TO PARTICIPATE"/>
    <s v="-1"/>
    <s v=""/>
    <s v="-1"/>
    <s v="SAFFOLA MASALA OATS - VEGGIE TWIST CURRENT (BJ6)"/>
    <s v="3/72jankipuram sector h Lucknow "/>
    <s v="kurshi"/>
    <s v="janki puram"/>
    <s v="226021"/>
    <s v="3/72jankipuram sector h Lucknow"/>
    <s v="kurshi"/>
    <s v="janki puram"/>
    <s v="226021"/>
    <s v="6386742455"/>
    <s v="-1"/>
    <s v="6386742455"/>
    <s v="-1"/>
    <s v="SSC/ HSC"/>
    <s v="-1"/>
    <s v="HOUSEWIFE"/>
    <s v=""/>
    <s v="2"/>
    <s v="0"/>
    <s v="0"/>
    <s v="0"/>
    <s v="0"/>
    <s v="0"/>
    <s v="0"/>
    <s v="1"/>
    <s v="0"/>
    <s v="1"/>
    <s v="-1"/>
    <s v="-1"/>
    <s v="NO"/>
    <s v="2023-10-21T14:07:53+05:30"/>
    <s v="-1"/>
    <s v="1697877473"/>
    <s v="-1"/>
    <s v="-1"/>
    <s v="-1"/>
    <s v="Screener Section 1"/>
    <s v="Screener Section 2"/>
    <s v="0"/>
    <s v="0"/>
    <s v="Main Section 3"/>
    <s v="0"/>
    <s v="Main Section 5"/>
    <s v="2023-10-21T14:07:53+05:30"/>
    <s v="2023-10-21T14:07:53+05:30"/>
    <s v="-1"/>
    <s v="426"/>
    <s v="-1"/>
    <s v="80.96250166666667"/>
    <s v="26.918519999999997"/>
    <s v="80d 57' 45.006&quot; , 26d 55' 6.672&quot;_x000a_null"/>
    <s v="-1"/>
    <s v="-1"/>
    <s v="975"/>
    <s v="-1"/>
    <s v="2023-10-22"/>
    <s v="-1"/>
    <s v="-1"/>
    <s v="SAFFOLA MASALA OATS - VEGGIE TWIST CURRENT (BJ6)"/>
    <s v="2023-10-30"/>
    <s v="17:26:4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26"/>
    <n v="-1"/>
    <d v="2023-10-21T15:00:11"/>
    <s v="2234891034"/>
    <s v="Android_Subject"/>
    <m/>
    <s v="1.23:26:46"/>
    <d v="2023-10-21T18:55:51"/>
    <m/>
    <d v="2023-10-21T19:29:18"/>
    <m/>
    <m/>
    <b v="1"/>
    <n v="306"/>
    <b v="0"/>
    <m/>
    <s v="26.919888333"/>
    <s v="80.962785"/>
    <s v="Approved"/>
    <n v="5.5"/>
    <m/>
    <m/>
    <m/>
    <d v="2023-10-21T15:00:11"/>
    <d v="2023-10-21T15:17:50"/>
    <s v="Anshu Srivastava"/>
    <n v="-1"/>
    <s v="-1"/>
    <s v="-1"/>
    <s v="LIVE"/>
    <s v="For Placement"/>
    <s v=""/>
    <s v="311111117"/>
    <s v="jyoti"/>
    <s v="-1"/>
    <s v="-1"/>
    <s v="1021"/>
    <s v="1500"/>
    <s v=""/>
    <s v="311111117-1021-1500"/>
    <s v="1"/>
    <s v="1"/>
    <s v="0"/>
    <s v="-1"/>
    <s v="-1"/>
    <s v="80.96301833333334"/>
    <s v="26.91993166666667"/>
    <s v="80d 57' 46.866&quot; , 26d 55' 11.754&quot;_x000a_null"/>
    <s v="96"/>
    <s v="-1"/>
    <s v="-1"/>
    <s v="0"/>
    <s v="100%"/>
    <s v="-1"/>
    <s v="CNST3"/>
    <s v="CS10"/>
    <s v="-1"/>
    <s v="-1"/>
    <s v="-1"/>
    <s v="-1"/>
    <s v="-1"/>
    <s v="2023-10-21T15:00:28+05:30"/>
    <s v="-1"/>
    <s v="2023-10-21T15:00:28+05:30"/>
    <s v="SPEAK TO WOMEN WHO ARE 25 - 45 YEARS OF AGE"/>
    <s v="-1"/>
    <s v="-1"/>
    <s v="-1"/>
    <s v="-1"/>
    <s v="-1"/>
    <s v="-1"/>
    <s v="-1"/>
    <s v="2023-10-21"/>
    <s v="15:00:31"/>
    <s v="-1"/>
    <s v="8"/>
    <s v="2023-10-21T15:00:32+05:30"/>
    <s v="-1"/>
    <s v="1"/>
    <s v="-1"/>
    <s v="kabya mishra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21T15:04:04+05:30"/>
    <s v="-1"/>
    <s v="216"/>
    <s v="2023-10-21T15:04:04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0"/>
    <s v="0"/>
    <s v="0"/>
    <s v="Maggi Hot Heads Noodles"/>
    <s v="Maggi Cuppa Noodles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21T15:09:00+05:30"/>
    <s v="-1"/>
    <s v="29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5:09:15+05:30"/>
    <s v="2023-10-21T15:09:15+05:30"/>
    <s v="-1"/>
    <s v="526"/>
    <s v="-1"/>
    <s v="2023-10-21T15:09:15+05:30"/>
    <s v="2023-10-21T15:09:15+05:30"/>
    <s v="2023-10-21T15:09:15+05:30"/>
    <s v="-1"/>
    <s v="1697881155"/>
    <s v="2023-10-21T15:09:15+05:30"/>
    <s v="WILLING TO PARTICIPATE"/>
    <s v="-1"/>
    <s v=""/>
    <s v="-1"/>
    <s v="SAFFOLA MASALA OATS - CLASSIC MASALA TEST (NP9)"/>
    <s v="E3/551st janki puram sector h Lucknow "/>
    <s v="kurshi "/>
    <s v="jankipuram "/>
    <s v="226021"/>
    <s v="E3/551st janki puram sector h Lucknow"/>
    <s v="kurshi"/>
    <s v="jankipuram"/>
    <s v="226021"/>
    <s v="8291151123"/>
    <s v="-1"/>
    <s v="8291151123"/>
    <s v="-1"/>
    <s v="GRADUATE/ POST GRADUATE: GENERAL"/>
    <s v="-1"/>
    <s v="HOUSEWIFE"/>
    <s v=""/>
    <s v="8"/>
    <s v="1"/>
    <s v="0"/>
    <s v="1"/>
    <s v="1"/>
    <s v="2"/>
    <s v="1"/>
    <s v="1"/>
    <s v="1"/>
    <s v="0"/>
    <s v="1"/>
    <s v="0"/>
    <s v="YES"/>
    <s v="2023-10-21T15:17:49+05:30"/>
    <s v="-1"/>
    <s v="1697881669"/>
    <s v="-1"/>
    <s v="-1"/>
    <s v="-1"/>
    <s v="Screener Section 1"/>
    <s v="Screener Section 2"/>
    <s v="0"/>
    <s v="0"/>
    <s v="Main Section 3"/>
    <s v="0"/>
    <s v="Main Section 5"/>
    <s v="2023-10-21T15:17:49+05:30"/>
    <s v="2023-10-21T15:17:49+05:30"/>
    <s v="-1"/>
    <s v="450"/>
    <s v="-1"/>
    <s v="80.962785"/>
    <s v="26.919888333333333"/>
    <s v="80d 57' 46.026&quot; , 26d 55' 11.598&quot;_x000a_null"/>
    <s v="-1"/>
    <s v="-1"/>
    <s v="976"/>
    <s v="-1"/>
    <s v="2023-10-22"/>
    <s v="-1"/>
    <s v="-1"/>
    <s v="SAFFOLA MASALA OATS - CLASSIC MASALA TEST (NP9)"/>
    <s v="2023-10-30"/>
    <s v="12:26:56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27"/>
    <n v="-1"/>
    <d v="2023-10-21T16:07:18"/>
    <s v="2234891034"/>
    <s v="Android_Subject"/>
    <m/>
    <s v="1.22:19:53"/>
    <d v="2023-10-21T18:55:51"/>
    <m/>
    <d v="2023-10-21T19:31:27"/>
    <m/>
    <m/>
    <b v="1"/>
    <n v="306"/>
    <b v="0"/>
    <m/>
    <s v="26.932936667"/>
    <s v="80.941685"/>
    <s v="Approved"/>
    <n v="5.5"/>
    <m/>
    <m/>
    <m/>
    <d v="2023-10-21T16:07:18"/>
    <d v="2023-10-21T16:24:19"/>
    <s v="Anshu Srivastava"/>
    <n v="-1"/>
    <s v="-1"/>
    <s v="-1"/>
    <s v="LIVE"/>
    <s v="For Placement"/>
    <s v=""/>
    <s v="311111117"/>
    <s v="jyoti bajpai "/>
    <s v="-1"/>
    <s v="-1"/>
    <s v="1021"/>
    <s v="1607"/>
    <s v=""/>
    <s v="311111117-1021-1607"/>
    <s v="1"/>
    <s v="1"/>
    <s v="0"/>
    <s v="-1"/>
    <s v="-1"/>
    <s v="80.941705"/>
    <s v="26.93295333333333"/>
    <s v="80d 56' 30.138&quot; , 26d 55' 58.632&quot;_x000a_null"/>
    <s v="96"/>
    <s v="-1"/>
    <s v="-1"/>
    <s v="0"/>
    <s v="100%"/>
    <s v="-1"/>
    <s v="CNST3"/>
    <s v="CS10"/>
    <s v="-1"/>
    <s v="-1"/>
    <s v="-1"/>
    <s v="-1"/>
    <s v="-1"/>
    <s v="2023-10-21T16:08:39+05:30"/>
    <s v="-1"/>
    <s v="2023-10-21T16:08:39+05:30"/>
    <s v="SPEAK TO WOMEN WHO ARE 25 - 45 YEARS OF AGE"/>
    <s v="-1"/>
    <s v="-1"/>
    <s v="-1"/>
    <s v="-1"/>
    <s v="-1"/>
    <s v="-1"/>
    <s v="-1"/>
    <s v="2023-10-21"/>
    <s v="16:08:42"/>
    <s v="-1"/>
    <s v="8"/>
    <s v="2023-10-21T16:08:43+05:30"/>
    <s v="-1"/>
    <s v="1"/>
    <s v="-1"/>
    <s v="Noori"/>
    <x v="2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6:13:02+05:30"/>
    <s v="-1"/>
    <s v="263"/>
    <s v="2023-10-21T16:13:02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Maggi Cuppa Noodles"/>
    <s v="Saffola Oodles"/>
    <s v="Sunfeast Yippee Noodles"/>
    <s v="0"/>
    <s v="0"/>
    <s v="0"/>
    <s v="0"/>
    <s v="0"/>
    <s v="0"/>
    <s v="0"/>
    <s v="Saffola Oodles"/>
    <s v="2023-10-21T16:17:43+05:30"/>
    <s v="-1"/>
    <s v="28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1T16:18:05+05:30"/>
    <s v="2023-10-21T16:18:05+05:30"/>
    <s v="-1"/>
    <s v="566"/>
    <s v="-1"/>
    <s v="2023-10-21T16:18:05+05:30"/>
    <s v="2023-10-21T16:18:05+05:30"/>
    <s v="2023-10-21T16:18:05+05:30"/>
    <s v="-1"/>
    <s v="1697885285"/>
    <s v="2023-10-21T16:18:05+05:30"/>
    <s v="WILLING TO PARTICIPATE"/>
    <s v="-1"/>
    <s v=""/>
    <s v="-1"/>
    <s v="SAFFOLA MASALA OATS - CLASSIC MASALA CURRENT (AF3)"/>
    <s v="3/495khargapur Lucknow "/>
    <s v="60feeta"/>
    <s v="khargapur"/>
    <s v="226021"/>
    <s v="3/495khargapur Lucknow"/>
    <s v="60feeta"/>
    <s v="khargapur"/>
    <s v="226021"/>
    <s v="9511434302"/>
    <s v="-1"/>
    <s v="9511434302"/>
    <s v="-1"/>
    <s v="SSC/ HSC"/>
    <s v="-1"/>
    <s v="HOUSEWIFE"/>
    <s v=""/>
    <s v="4"/>
    <s v="1"/>
    <s v="1"/>
    <s v="0"/>
    <s v="0"/>
    <s v="0"/>
    <s v="1"/>
    <s v="1"/>
    <s v="0"/>
    <s v="0"/>
    <s v="1"/>
    <s v="0"/>
    <s v="YES"/>
    <s v="2023-10-21T16:24:18+05:30"/>
    <s v="-1"/>
    <s v="1697885658"/>
    <s v="-1"/>
    <s v="-1"/>
    <s v="-1"/>
    <s v="Screener Section 1"/>
    <s v="Screener Section 2"/>
    <s v="0"/>
    <s v="0"/>
    <s v="Main Section 3"/>
    <s v="0"/>
    <s v="Main Section 5"/>
    <s v="2023-10-21T16:24:18+05:30"/>
    <s v="2023-10-21T16:24:18+05:30"/>
    <s v="-1"/>
    <s v="351"/>
    <s v="-1"/>
    <s v="80.941685"/>
    <s v="26.932936666666667"/>
    <s v="80d 56' 30.066&quot; , 26d 55' 58.572&quot;_x000a_null"/>
    <s v="-1"/>
    <s v="-1"/>
    <s v="917"/>
    <s v="-1"/>
    <s v="2023-10-22"/>
    <s v="-1"/>
    <s v="-1"/>
    <s v="SAFFOLA MASALA OATS - CLASSIC MASALA CURRENT (AF3)"/>
    <s v="2023-10-30"/>
    <s v="13:27:1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28"/>
    <n v="-1"/>
    <d v="2023-10-21T16:30:14"/>
    <s v="2234891034"/>
    <s v="Android_Subject"/>
    <m/>
    <s v="1.21:57:10"/>
    <d v="2023-10-21T18:55:51"/>
    <m/>
    <d v="2023-10-21T19:31:40"/>
    <m/>
    <m/>
    <b v="1"/>
    <n v="306"/>
    <b v="0"/>
    <m/>
    <s v="26.932975"/>
    <s v="80.941678333"/>
    <s v="Approved"/>
    <n v="5.5"/>
    <m/>
    <m/>
    <m/>
    <d v="2023-10-21T16:30:14"/>
    <d v="2023-10-21T16:54:03"/>
    <s v="Anshu Srivastava"/>
    <n v="-1"/>
    <s v="-1"/>
    <s v="-1"/>
    <s v="LIVE"/>
    <s v="For Placement"/>
    <s v=""/>
    <s v="311111117"/>
    <s v="jyoti bajpai "/>
    <s v="-1"/>
    <s v="-1"/>
    <s v="1021"/>
    <s v="1630"/>
    <s v=""/>
    <s v="311111117-1021-1630"/>
    <s v="1"/>
    <s v="1"/>
    <s v="0"/>
    <s v="-1"/>
    <s v="-1"/>
    <s v="80.94165666666666"/>
    <s v="26.932915"/>
    <s v="80d 56' 29.964&quot; , 26d 55' 58.494&quot;_x000a_null"/>
    <s v="96"/>
    <s v="-1"/>
    <s v="-1"/>
    <s v="0"/>
    <s v="100%"/>
    <s v="-1"/>
    <s v="CNST3"/>
    <s v="CS10"/>
    <s v="-1"/>
    <s v="-1"/>
    <s v="-1"/>
    <s v="-1"/>
    <s v="-1"/>
    <s v="2023-10-21T16:30:38+05:30"/>
    <s v="-1"/>
    <s v="2023-10-21T16:30:38+05:30"/>
    <s v="SPEAK TO WOMEN WHO ARE 25 - 45 YEARS OF AGE"/>
    <s v="-1"/>
    <s v="-1"/>
    <s v="-1"/>
    <s v="-1"/>
    <s v="-1"/>
    <s v="-1"/>
    <s v="-1"/>
    <s v="2023-10-21"/>
    <s v="16:30:42"/>
    <s v="-1"/>
    <s v="8"/>
    <s v="2023-10-21T16:30:44+05:30"/>
    <s v="-1"/>
    <s v="1"/>
    <s v="-1"/>
    <s v="Mahe noor"/>
    <x v="2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3"/>
    <s v="-1"/>
    <s v="NCCS A"/>
    <s v="It's usually me who chooses the food products that we use in this household"/>
    <s v="-1"/>
    <s v="2023-10-21T16:34:56+05:30"/>
    <s v="-1"/>
    <s v="258"/>
    <s v="2023-10-21T16:34:56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0"/>
    <s v="0"/>
    <s v="0"/>
    <s v="Saffola Oodles"/>
    <s v="0"/>
    <s v="0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1T16:40:13+05:30"/>
    <s v="-1"/>
    <s v="31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1T16:45:28+05:30"/>
    <s v="2023-10-21T16:45:28+05:30"/>
    <s v="-1"/>
    <s v="653"/>
    <s v="-1"/>
    <s v="2023-10-21T16:45:28+05:30"/>
    <s v="2023-10-21T16:45:28+05:30"/>
    <s v="2023-10-21T16:45:28+05:30"/>
    <s v="-1"/>
    <s v="1697886928"/>
    <s v="2023-10-21T16:45:28+05:30"/>
    <s v="WILLING TO PARTICIPATE"/>
    <s v="-1"/>
    <s v=""/>
    <s v="-1"/>
    <s v="SAFFOLA MASALA OATS - CLASSIC MASALA CURRENT (AF3)"/>
    <s v="3/505 kharagpur Lucknow "/>
    <s v="60 "/>
    <s v="kharagpur "/>
    <s v="226021"/>
    <s v="3/505 kharagpur Lucknow"/>
    <s v="60"/>
    <s v="kharagpur"/>
    <s v="226021"/>
    <s v="8858271547"/>
    <s v="-1"/>
    <s v="8858271547"/>
    <s v="-1"/>
    <s v="SSC/ HSC"/>
    <s v="-1"/>
    <s v="HOUSEWIFE"/>
    <s v=""/>
    <s v="7"/>
    <s v="0"/>
    <s v="1"/>
    <s v="2"/>
    <s v="1"/>
    <s v="0"/>
    <s v="1"/>
    <s v="2"/>
    <s v="0"/>
    <s v="0"/>
    <s v="-1"/>
    <s v="-1"/>
    <s v="YES"/>
    <s v="2023-10-21T16:54:03+05:30"/>
    <s v="-1"/>
    <s v="1697887443"/>
    <s v="-1"/>
    <s v="-1"/>
    <s v="-1"/>
    <s v="Screener Section 1"/>
    <s v="Screener Section 2"/>
    <s v="0"/>
    <s v="0"/>
    <s v="Main Section 3"/>
    <s v="0"/>
    <s v="Main Section 5"/>
    <s v="2023-10-21T16:54:03+05:30"/>
    <s v="2023-10-21T16:54:03+05:30"/>
    <s v="-1"/>
    <s v="512"/>
    <s v="-1"/>
    <s v="80.94167833333333"/>
    <s v="26.932975000000003"/>
    <s v="80d 56' 30.042&quot; , 26d 55' 58.71&quot;_x000a_null"/>
    <s v="-1"/>
    <s v="-1"/>
    <s v="1165"/>
    <s v="-1"/>
    <s v="2023-10-22"/>
    <s v="-1"/>
    <s v="-1"/>
    <s v="SAFFOLA MASALA OATS - CLASSIC MASALA CURRENT (AF3)"/>
    <s v="2023-10-30"/>
    <s v="17:27:2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29"/>
    <n v="-1"/>
    <d v="2023-10-21T17:02:27"/>
    <s v="2234891034"/>
    <s v="Android_Subject"/>
    <m/>
    <s v="1.21:25:09"/>
    <d v="2023-10-21T18:55:51"/>
    <m/>
    <d v="2023-10-21T19:31:40"/>
    <m/>
    <m/>
    <b v="1"/>
    <n v="306"/>
    <b v="0"/>
    <m/>
    <s v="26.933353333"/>
    <s v="80.940948333"/>
    <s v="Approved"/>
    <n v="5.5"/>
    <m/>
    <m/>
    <m/>
    <d v="2023-10-21T17:02:27"/>
    <d v="2023-10-21T17:21:50"/>
    <s v="Anshu Srivastava"/>
    <n v="-1"/>
    <s v="-1"/>
    <s v="-1"/>
    <s v="LIVE"/>
    <s v="For Placement"/>
    <s v=""/>
    <s v="311111117"/>
    <s v="Jyoti bajpai "/>
    <s v="-1"/>
    <s v="-1"/>
    <s v="1021"/>
    <s v="1702"/>
    <s v=""/>
    <s v="311111117-1021-1702"/>
    <s v="1"/>
    <s v="1"/>
    <s v="0"/>
    <s v="-1"/>
    <s v="-1"/>
    <s v="80.94082333333334"/>
    <s v="26.933380000000003"/>
    <s v="80d 56' 26.964&quot; , 26d 56' 0.168&quot;_x000a_null"/>
    <s v="96"/>
    <s v="-1"/>
    <s v="-1"/>
    <s v="0"/>
    <s v="100%"/>
    <s v="-1"/>
    <s v="CNST3"/>
    <s v="CS10"/>
    <s v="-1"/>
    <s v="-1"/>
    <s v="-1"/>
    <s v="-1"/>
    <s v="-1"/>
    <s v="2023-10-21T17:03:03+05:30"/>
    <s v="-1"/>
    <s v="2023-10-21T17:03:03+05:30"/>
    <s v="SPEAK TO WOMEN WHO ARE 25 - 45 YEARS OF AGE"/>
    <s v="-1"/>
    <s v="-1"/>
    <s v="-1"/>
    <s v="-1"/>
    <s v="-1"/>
    <s v="-1"/>
    <s v="-1"/>
    <s v="2023-10-21"/>
    <s v="17:03:06"/>
    <s v="-1"/>
    <s v="8"/>
    <s v="2023-10-21T17:03:08+05:30"/>
    <s v="-1"/>
    <s v="1"/>
    <s v="-1"/>
    <s v="Ragini tiwari"/>
    <x v="2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7:06:58+05:30"/>
    <s v="-1"/>
    <s v="235"/>
    <s v="2023-10-21T17:06:58+05:30"/>
    <s v="Flavored Oats/ Masala Oats"/>
    <s v="0"/>
    <s v="Ready To Cook Breakfast Like Upma, Poha,  Idli, Dosa Etc"/>
    <s v="0"/>
    <s v="Frozen Snacks Like Smileys, Fries"/>
    <s v="Salty Snacks like - Namkeen, Chips, Makhana, Wafers etc."/>
    <s v="0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1T17:10:02+05:30"/>
    <s v="-1"/>
    <s v="18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7:10:42+05:30"/>
    <s v="2023-10-21T17:10:42+05:30"/>
    <s v="-1"/>
    <s v="459"/>
    <s v="-1"/>
    <s v="2023-10-21T17:10:42+05:30"/>
    <s v="2023-10-21T17:10:42+05:30"/>
    <s v="2023-10-21T17:10:42+05:30"/>
    <s v="-1"/>
    <s v="1697888442"/>
    <s v="2023-10-21T17:10:42+05:30"/>
    <s v="WILLING TO PARTICIPATE"/>
    <s v="-1"/>
    <s v=""/>
    <s v="-1"/>
    <s v="SAFFOLA MASALA OATS - VEGGIE TWIST TEST (LK2)"/>
    <s v="3/382khargapur Lucknow "/>
    <s v="60feeta"/>
    <s v="khrgapur"/>
    <s v="226021"/>
    <s v="3/382khargapur Lucknow"/>
    <s v="60feeta"/>
    <s v="khrgapur"/>
    <s v="226021"/>
    <s v="7355407684"/>
    <s v="-1"/>
    <s v="7355407684"/>
    <s v="-1"/>
    <s v="SSC/ HSC"/>
    <s v="-1"/>
    <s v="HOUSEWIFE"/>
    <s v=""/>
    <s v="7"/>
    <s v="1"/>
    <s v="1"/>
    <s v="1"/>
    <s v="1"/>
    <s v="1"/>
    <s v="1"/>
    <s v="1"/>
    <s v="0"/>
    <s v="0"/>
    <s v="1"/>
    <s v="0"/>
    <s v="YES"/>
    <s v="2023-10-21T17:21:48+05:30"/>
    <s v="-1"/>
    <s v="1697889108"/>
    <s v="-1"/>
    <s v="-1"/>
    <s v="-1"/>
    <s v="Screener Section 1"/>
    <s v="Screener Section 2"/>
    <s v="0"/>
    <s v="0"/>
    <s v="Main Section 3"/>
    <s v="0"/>
    <s v="Main Section 5"/>
    <s v="2023-10-21T17:21:48+05:30"/>
    <s v="2023-10-21T17:21:48+05:30"/>
    <s v="-1"/>
    <s v="353"/>
    <s v="-1"/>
    <s v="80.94094833333334"/>
    <s v="26.933353333333336"/>
    <s v="80d 56' 27.414&quot; , 26d 56' 0.072&quot;_x000a_null"/>
    <s v="-1"/>
    <s v="-1"/>
    <s v="812"/>
    <s v="-1"/>
    <s v="2023-10-22"/>
    <s v="-1"/>
    <s v="-1"/>
    <s v="SAFFOLA MASALA OATS - VEGGIE TWIST TEST (LK2)"/>
    <s v="2023-10-30"/>
    <s v="17:27:35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30"/>
    <n v="-1"/>
    <d v="2023-10-21T17:26:00"/>
    <s v="2234891034"/>
    <s v="Android_Subject"/>
    <m/>
    <s v="1.21:01:49"/>
    <d v="2023-10-21T18:55:51"/>
    <m/>
    <d v="2023-10-21T19:31:40"/>
    <m/>
    <m/>
    <b v="1"/>
    <n v="306"/>
    <b v="0"/>
    <m/>
    <s v="26.933373333"/>
    <s v="80.94091"/>
    <s v="Approved"/>
    <n v="5.5"/>
    <m/>
    <m/>
    <m/>
    <d v="2023-10-21T17:26:00"/>
    <d v="2023-10-21T17:42:19"/>
    <s v="Anshu Srivastava"/>
    <n v="-1"/>
    <s v="-1"/>
    <s v="-1"/>
    <s v="LIVE"/>
    <s v="For Placement"/>
    <s v=""/>
    <s v="311111117"/>
    <s v="Jyoti bajpai "/>
    <s v="-1"/>
    <s v="-1"/>
    <s v="1021"/>
    <s v="1726"/>
    <s v=""/>
    <s v="311111117-1021-1726"/>
    <s v="1"/>
    <s v="1"/>
    <s v="0"/>
    <s v="-1"/>
    <s v="-1"/>
    <s v="80.94089000000001"/>
    <s v="26.933339999999998"/>
    <s v="80d 56' 27.204&quot; , 26d 56' 0.024&quot;_x000a_null"/>
    <s v="96"/>
    <s v="-1"/>
    <s v="-1"/>
    <s v="0"/>
    <s v="100%"/>
    <s v="-1"/>
    <s v="CNST3"/>
    <s v="CS10"/>
    <s v="-1"/>
    <s v="-1"/>
    <s v="-1"/>
    <s v="-1"/>
    <s v="-1"/>
    <s v="2023-10-21T17:26:18+05:30"/>
    <s v="-1"/>
    <s v="2023-10-21T17:26:18+05:30"/>
    <s v="SPEAK TO WOMEN WHO ARE 25 - 45 YEARS OF AGE"/>
    <s v="-1"/>
    <s v="-1"/>
    <s v="-1"/>
    <s v="-1"/>
    <s v="-1"/>
    <s v="-1"/>
    <s v="-1"/>
    <s v="2023-10-21"/>
    <s v="17:26:21"/>
    <s v="-1"/>
    <s v="8"/>
    <s v="2023-10-21T17:26:22+05:30"/>
    <s v="-1"/>
    <s v="1"/>
    <s v="-1"/>
    <s v="mushkan"/>
    <x v="2"/>
    <x v="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1T17:30:01+05:30"/>
    <s v="-1"/>
    <s v="223"/>
    <s v="2023-10-21T17:30:01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1T17:33:51+05:30"/>
    <s v="-1"/>
    <s v="23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1T17:34:53+05:30"/>
    <s v="2023-10-21T17:36:11+05:30"/>
    <s v="-1"/>
    <s v="516"/>
    <s v="-1"/>
    <s v="2023-10-21T17:34:53+05:30"/>
    <s v="2023-10-21T17:36:11+05:30"/>
    <s v="2023-10-21T17:36:11+05:30"/>
    <s v="-1"/>
    <s v="1697889971"/>
    <s v="2023-10-21T17:36:11+05:30"/>
    <s v="WILLING TO PARTICIPATE"/>
    <s v="-1"/>
    <s v=""/>
    <s v="-1"/>
    <s v="SAFFOLA MASALA OATS - VEGGIE TWIST TEST (LK2)"/>
    <s v="3/385khargapur Lucknow "/>
    <s v="60feeta"/>
    <s v="kharagpur "/>
    <s v="226021"/>
    <s v="3/385khargapur Lucknow"/>
    <s v="60feeta"/>
    <s v="kharagpur"/>
    <s v="226021"/>
    <s v="8957441815"/>
    <s v="-1"/>
    <s v="8957441815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21T17:42:18+05:30"/>
    <s v="-1"/>
    <s v="1697890338"/>
    <s v="-1"/>
    <s v="-1"/>
    <s v="-1"/>
    <s v="Screener Section 1"/>
    <s v="Screener Section 2"/>
    <s v="0"/>
    <s v="0"/>
    <s v="Main Section 3"/>
    <s v="0"/>
    <s v="Main Section 5"/>
    <s v="2023-10-21T17:42:18+05:30"/>
    <s v="2023-10-21T17:42:18+05:30"/>
    <s v="-1"/>
    <s v="441"/>
    <s v="-1"/>
    <s v="80.94091"/>
    <s v="26.933373333333332"/>
    <s v="80d 56' 27.276&quot; , 26d 56' 0.144&quot;_x000a_null"/>
    <s v="-1"/>
    <s v="-1"/>
    <s v="957"/>
    <s v="-1"/>
    <s v="2023-10-22"/>
    <s v="-1"/>
    <s v="-1"/>
    <s v="SAFFOLA MASALA OATS - VEGGIE TWIST TEST (LK2)"/>
    <s v="2023-10-30"/>
    <s v="13:27:48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31"/>
    <n v="-1"/>
    <d v="2023-10-21T17:46:44"/>
    <s v="2234891034"/>
    <s v="Android_Subject"/>
    <m/>
    <s v="1.20:41:20"/>
    <d v="2023-10-21T18:55:51"/>
    <m/>
    <d v="2023-10-21T19:31:40"/>
    <m/>
    <m/>
    <b v="1"/>
    <n v="306"/>
    <b v="0"/>
    <m/>
    <s v="26.933573333"/>
    <s v="80.940983333"/>
    <s v="Approved"/>
    <n v="5.5"/>
    <m/>
    <m/>
    <m/>
    <d v="2023-10-21T17:46:44"/>
    <d v="2023-10-21T18:00:39"/>
    <s v="Anshu Srivastava"/>
    <n v="-1"/>
    <s v="-1"/>
    <s v="-1"/>
    <s v="LIVE"/>
    <s v="For Placement"/>
    <s v=""/>
    <s v="311111117"/>
    <s v="Jyoti bajpai "/>
    <s v="-1"/>
    <s v="-1"/>
    <s v="1021"/>
    <s v="1746"/>
    <s v=""/>
    <s v="311111117-1021-1746"/>
    <s v="1"/>
    <s v="1"/>
    <s v="0"/>
    <s v="-1"/>
    <s v="-1"/>
    <s v="80.94126166666666"/>
    <s v="26.933398333333336"/>
    <s v="80d 56' 28.542&quot; , 26d 56' 0.234&quot;_x000a_null"/>
    <s v="96"/>
    <s v="-1"/>
    <s v="-1"/>
    <s v="0"/>
    <s v="100%"/>
    <s v="-1"/>
    <s v="CNST3"/>
    <s v="CS10"/>
    <s v="-1"/>
    <s v="-1"/>
    <s v="-1"/>
    <s v="-1"/>
    <s v="-1"/>
    <s v="2023-10-21T17:47:02+05:30"/>
    <s v="-1"/>
    <s v="2023-10-21T17:47:02+05:30"/>
    <s v="SPEAK TO WOMEN WHO ARE 25 - 45 YEARS OF AGE"/>
    <s v="-1"/>
    <s v="-1"/>
    <s v="-1"/>
    <s v="-1"/>
    <s v="-1"/>
    <s v="-1"/>
    <s v="-1"/>
    <s v="2023-10-21"/>
    <s v="17:47:04"/>
    <s v="-1"/>
    <s v="8"/>
    <s v="2023-10-21T17:47:05+05:30"/>
    <s v="-1"/>
    <s v="1"/>
    <s v="-1"/>
    <s v="Malti chaursiya"/>
    <x v="2"/>
    <x v="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1T17:50:39+05:30"/>
    <s v="-1"/>
    <s v="217"/>
    <s v="2023-10-21T17:50:39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Maggi Cuppa Noodles"/>
    <s v="Saffola Oodles"/>
    <s v="Sunfeast Yippee Noodles"/>
    <s v="0"/>
    <s v="0"/>
    <s v="0"/>
    <s v="0"/>
    <s v="0"/>
    <s v="0"/>
    <s v="0"/>
    <s v="0"/>
    <s v="0"/>
    <s v="Knorr Soupy Noodles"/>
    <s v="0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21T17:54:29+05:30"/>
    <s v="-1"/>
    <s v="23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7:55:54+05:30"/>
    <s v="2023-10-21T17:55:54+05:30"/>
    <s v="-1"/>
    <s v="492"/>
    <s v="-1"/>
    <s v="2023-10-21T17:55:54+05:30"/>
    <s v="2023-10-21T17:55:54+05:30"/>
    <s v="2023-10-21T17:55:54+05:30"/>
    <s v="-1"/>
    <s v="1697891154"/>
    <s v="2023-10-21T17:55:54+05:30"/>
    <s v="WILLING TO PARTICIPATE"/>
    <s v="-1"/>
    <s v=""/>
    <s v="-1"/>
    <s v="SAFFOLA MASALA OATS - CLASSIC MASALA TEST (NP9)"/>
    <s v="3/375khargapur Lucknow "/>
    <s v="60feeta"/>
    <s v="kharagpur "/>
    <s v="226021"/>
    <s v="3/375khargapur Lucknow"/>
    <s v="60feeta"/>
    <s v="kharagpur"/>
    <s v="226021"/>
    <s v="9793128478"/>
    <s v="-1"/>
    <s v="9793128478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21T18:00:37+05:30"/>
    <s v="-1"/>
    <s v="1697891437"/>
    <s v="-1"/>
    <s v="-1"/>
    <s v="-1"/>
    <s v="Screener Section 1"/>
    <s v="Screener Section 2"/>
    <s v="0"/>
    <s v="0"/>
    <s v="Main Section 3"/>
    <s v="0"/>
    <s v="Main Section 5"/>
    <s v="2023-10-21T18:00:37+05:30"/>
    <s v="2023-10-21T18:00:37+05:30"/>
    <s v="-1"/>
    <s v="283"/>
    <s v="-1"/>
    <s v="80.94098333333334"/>
    <s v="26.933573333333335"/>
    <s v="80d 56' 27.54&quot; , 26d 56' 0.864&quot;_x000a_null"/>
    <s v="-1"/>
    <s v="-1"/>
    <s v="775"/>
    <s v="-1"/>
    <s v="2023-10-22"/>
    <s v="-1"/>
    <s v="-1"/>
    <s v="SAFFOLA MASALA OATS - CLASSIC MASALA TEST (NP9)"/>
    <s v="2023-10-30"/>
    <s v="17:28:03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7232"/>
    <n v="-1"/>
    <d v="2023-10-21T18:09:29"/>
    <s v="2234891034"/>
    <s v="Android_Subject"/>
    <m/>
    <s v="1.20:18:46"/>
    <d v="2023-10-21T18:55:51"/>
    <m/>
    <d v="2023-10-21T19:31:40"/>
    <m/>
    <m/>
    <b v="1"/>
    <n v="306"/>
    <b v="0"/>
    <m/>
    <s v="26.932975"/>
    <s v="80.940976667"/>
    <s v="Approved"/>
    <n v="5.5"/>
    <m/>
    <m/>
    <m/>
    <d v="2023-10-21T18:09:29"/>
    <d v="2023-10-21T18:25:17"/>
    <s v="Anshu Srivastava"/>
    <n v="-1"/>
    <s v="-1"/>
    <s v="-1"/>
    <s v="LIVE"/>
    <s v="For Placement"/>
    <s v=""/>
    <s v="311111117"/>
    <s v="jyoti bajpai "/>
    <s v="-1"/>
    <s v="-1"/>
    <s v="1021"/>
    <s v="1809"/>
    <s v=""/>
    <s v="311111117-1021-1809"/>
    <s v="1"/>
    <s v="1"/>
    <s v="0"/>
    <s v="-1"/>
    <s v="-1"/>
    <s v="80.94097666666667"/>
    <s v="26.93300166666667"/>
    <s v="80d 56' 27.516&quot; , 26d 55' 58.806&quot;_x000a_null"/>
    <s v="96"/>
    <s v="-1"/>
    <s v="-1"/>
    <s v="0"/>
    <s v="100%"/>
    <s v="-1"/>
    <s v="CNST3"/>
    <s v="CS10"/>
    <s v="-1"/>
    <s v="-1"/>
    <s v="-1"/>
    <s v="-1"/>
    <s v="-1"/>
    <s v="2023-10-21T18:10:01+05:30"/>
    <s v="-1"/>
    <s v="2023-10-21T18:10:01+05:30"/>
    <s v="SPEAK TO WOMEN WHO ARE 25 - 45 YEARS OF AGE"/>
    <s v="-1"/>
    <s v="-1"/>
    <s v="-1"/>
    <s v="-1"/>
    <s v="-1"/>
    <s v="-1"/>
    <s v="-1"/>
    <s v="2023-10-21"/>
    <s v="18:10:06"/>
    <s v="-1"/>
    <s v="8"/>
    <s v="2023-10-21T18:10:08+05:30"/>
    <s v="-1"/>
    <s v="1"/>
    <s v="-1"/>
    <s v="Dibyanshi"/>
    <x v="2"/>
    <x v="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1T18:13:01+05:30"/>
    <s v="-1"/>
    <s v="180"/>
    <s v="2023-10-21T18:13:01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Maggi Hot Heads Noodles"/>
    <s v="Maggi Cuppa Noodles"/>
    <s v="Saffola Oodles"/>
    <s v="0"/>
    <s v="0"/>
    <s v="0"/>
    <s v="0"/>
    <s v="0"/>
    <s v="0"/>
    <s v="0"/>
    <s v="0"/>
    <s v="0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Saffola Oodles"/>
    <s v="2023-10-21T18:17:33+05:30"/>
    <s v="-1"/>
    <s v="27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8:18:06+05:30"/>
    <s v="2023-10-21T18:18:06+05:30"/>
    <s v="-1"/>
    <s v="482"/>
    <s v="-1"/>
    <s v="2023-10-21T18:18:06+05:30"/>
    <s v="2023-10-21T18:18:06+05:30"/>
    <s v="2023-10-21T18:18:06+05:30"/>
    <s v="-1"/>
    <s v="1697892486"/>
    <s v="2023-10-21T18:18:06+05:30"/>
    <s v="WILLING TO PARTICIPATE"/>
    <s v="-1"/>
    <s v=""/>
    <s v="-1"/>
    <s v="SAFFOLA MASALA OATS - VEGGIE TWIST TEST (LK2)"/>
    <s v="3409khargapur Lucknow "/>
    <s v="60feeta"/>
    <s v="khargapur "/>
    <s v="226021"/>
    <s v="3409khargapur Lucknow"/>
    <s v="60feeta"/>
    <s v="khargapur"/>
    <s v="226021"/>
    <s v="9569514602"/>
    <s v="-1"/>
    <s v="9569514602"/>
    <s v="-1"/>
    <s v="GRADUATE/ POST GRADUATE: GENERAL"/>
    <s v="-1"/>
    <s v="HOUSEWIFE"/>
    <s v=""/>
    <s v="4"/>
    <s v="0"/>
    <s v="0"/>
    <s v="1"/>
    <s v="0"/>
    <s v="1"/>
    <s v="0"/>
    <s v="1"/>
    <s v="1"/>
    <s v="0"/>
    <s v="-1"/>
    <s v="-1"/>
    <s v="YES"/>
    <s v="2023-10-21T18:25:16+05:30"/>
    <s v="-1"/>
    <s v="1697892916"/>
    <s v="-1"/>
    <s v="-1"/>
    <s v="-1"/>
    <s v="Screener Section 1"/>
    <s v="Screener Section 2"/>
    <s v="0"/>
    <s v="0"/>
    <s v="Main Section 3"/>
    <s v="0"/>
    <s v="Main Section 5"/>
    <s v="2023-10-21T18:25:16+05:30"/>
    <s v="2023-10-21T18:25:16+05:30"/>
    <s v="-1"/>
    <s v="365"/>
    <s v="-1"/>
    <s v="80.94097666666667"/>
    <s v="26.932975000000003"/>
    <s v="80d 56' 27.516&quot; , 26d 55' 58.71&quot;_x000a_null"/>
    <s v="-1"/>
    <s v="-1"/>
    <s v="847"/>
    <s v="-1"/>
    <s v="2023-10-22"/>
    <s v="-1"/>
    <s v="-1"/>
    <s v="SAFFOLA MASALA OATS - VEGGIE TWIST TEST (LK2)"/>
    <s v="2023-10-30"/>
    <s v="17:28:14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1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398"/>
    <n v="-1"/>
    <d v="2023-10-20T10:01:28"/>
    <s v="2234891030"/>
    <s v="Android_Subject"/>
    <m/>
    <s v="3.04:06:05"/>
    <d v="2023-10-21T19:37:39"/>
    <m/>
    <d v="2023-10-23T17:26:52"/>
    <m/>
    <m/>
    <b v="1"/>
    <n v="306"/>
    <b v="0"/>
    <m/>
    <m/>
    <m/>
    <s v="Returned To Surveyor"/>
    <n v="5.5"/>
    <m/>
    <m/>
    <m/>
    <d v="2023-10-20T10:01:28"/>
    <d v="2023-10-20T10:13:23"/>
    <s v="Sarvesh Mishra"/>
    <n v="-1"/>
    <s v="-1"/>
    <s v="-1"/>
    <s v="LIVE"/>
    <s v="For QC"/>
    <s v=""/>
    <s v="211111114"/>
    <s v="pramila"/>
    <s v="-1"/>
    <s v="-1"/>
    <s v="1020"/>
    <s v="1001"/>
    <s v=""/>
    <s v="211111114-1020-10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01:58+05:30"/>
    <s v="-1"/>
    <s v="2023-10-20T10:02:04+05:30"/>
    <s v="SPEAK TO WOMEN WHO ARE 25 - 45 YEARS OF AGE"/>
    <s v="-1"/>
    <s v="-1"/>
    <s v="-1"/>
    <s v="-1"/>
    <s v="-1"/>
    <s v="-1"/>
    <s v="-1"/>
    <s v="2023-10-20"/>
    <s v="10:02:15"/>
    <s v="-1"/>
    <s v="8"/>
    <s v="2023-10-20T10:02:21+05:30"/>
    <s v="-1"/>
    <s v="0"/>
    <s v="-1"/>
    <s v="kanchan mishra"/>
    <x v="3"/>
    <x v="2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0T10:05:27+05:30"/>
    <s v="-1"/>
    <s v="203"/>
    <s v="2023-10-20T10:05:27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Maggi Hot Heads Noodles"/>
    <s v="0"/>
    <s v="0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0T10:08:43+05:30"/>
    <s v="-1"/>
    <s v="19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0:09:11+05:30"/>
    <s v="2023-10-20T10:09:11+05:30"/>
    <s v="-1"/>
    <s v="433"/>
    <s v="-1"/>
    <s v="2023-10-20T10:09:11+05:30"/>
    <s v="2023-10-20T10:09:11+05:30"/>
    <s v="2023-10-20T10:09:11+05:30"/>
    <s v="-1"/>
    <s v="1697776751"/>
    <s v="2023-10-20T10:09:11+05:30"/>
    <s v="WILLING TO PARTICIPATE"/>
    <s v="-1"/>
    <s v=""/>
    <s v="-1"/>
    <s v="SAFFOLA MASALA OATS - CLASSIC MASALA CURRENT (AF3)"/>
    <s v="7 shantabai chawl"/>
    <s v="carter road 7"/>
    <s v="borivali east"/>
    <s v="400066"/>
    <s v="7 shantabai chawl"/>
    <s v="carter road 7"/>
    <s v="borivali east"/>
    <s v="400066"/>
    <s v="8828180455"/>
    <s v="-1"/>
    <s v="8828180455"/>
    <s v="-1"/>
    <s v="SSC/ HSC"/>
    <s v="-1"/>
    <s v="HOUSEWIFE"/>
    <s v=""/>
    <s v="4"/>
    <s v="0"/>
    <s v="0"/>
    <s v="1"/>
    <s v="0"/>
    <s v="1"/>
    <s v="1"/>
    <s v="1"/>
    <s v="0"/>
    <s v="0"/>
    <s v="-1"/>
    <s v="-1"/>
    <s v="YES"/>
    <s v="2023-10-20T10:13:22+05:30"/>
    <s v="-1"/>
    <s v="1697777002"/>
    <s v="-1"/>
    <s v="-1"/>
    <s v="-1"/>
    <s v="Screener Section 1"/>
    <s v="Screener Section 2"/>
    <s v="0"/>
    <s v="0"/>
    <s v="Main Section 3"/>
    <s v="0"/>
    <s v="Main Section 5"/>
    <s v="2023-10-20T10:13:22+05:30"/>
    <s v="2023-10-20T10:13:22+05:30"/>
    <s v="-1"/>
    <s v="251"/>
    <s v="-1"/>
    <s v="NaN"/>
    <s v="NaN"/>
    <s v="-1"/>
    <s v="-1"/>
    <s v="-1"/>
    <s v="684"/>
    <s v="-1"/>
    <s v="-1"/>
    <s v="-1"/>
    <s v="-1"/>
    <s v="-1"/>
    <s v="-1"/>
    <s v="-1"/>
    <x v="1"/>
    <x v="1"/>
    <x v="1"/>
    <s v="Vendor Team"/>
    <s v="sunil"/>
    <s v="Sup:-2"/>
    <s v="-1"/>
    <s v="2023-10-20"/>
    <s v="Yes- Continue"/>
    <s v="Yes- Continue"/>
    <s v="Yes- Continue"/>
    <s v="Yes- Continue"/>
    <s v="Yes- Continue"/>
    <s v="Yes- Continue"/>
    <s v="Yes"/>
    <s v="Yes"/>
    <s v="Yes"/>
    <s v="Yes"/>
    <s v="Yes"/>
    <s v="nothing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399"/>
    <n v="-1"/>
    <d v="2023-10-20T10:27:07"/>
    <s v="2234891030"/>
    <s v="Android_Subject"/>
    <m/>
    <s v="4.01:40:04"/>
    <d v="2023-10-21T19:37:39"/>
    <m/>
    <d v="2023-10-23T17:26:52"/>
    <m/>
    <m/>
    <b v="1"/>
    <n v="306"/>
    <b v="0"/>
    <m/>
    <m/>
    <m/>
    <s v="Returned To Surveyor"/>
    <n v="5.5"/>
    <m/>
    <m/>
    <m/>
    <d v="2023-10-20T10:27:07"/>
    <d v="2023-10-20T10:39:04"/>
    <s v="Sarvesh Mishra"/>
    <n v="-1"/>
    <s v="-1"/>
    <s v="-1"/>
    <s v="LIVE"/>
    <s v="For QC"/>
    <s v=""/>
    <s v="211111114"/>
    <s v="pramila"/>
    <s v="-1"/>
    <s v="-1"/>
    <s v="1020"/>
    <s v="1027"/>
    <s v=""/>
    <s v="211111114-1020-102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27:35+05:30"/>
    <s v="-1"/>
    <s v="2023-10-20T10:27:35+05:30"/>
    <s v="SPEAK TO WOMEN WHO ARE 25 - 45 YEARS OF AGE"/>
    <s v="-1"/>
    <s v="-1"/>
    <s v="-1"/>
    <s v="-1"/>
    <s v="-1"/>
    <s v="-1"/>
    <s v="-1"/>
    <s v="2023-10-20"/>
    <s v="10:28:00"/>
    <s v="-1"/>
    <s v="8"/>
    <s v="2023-10-20T10:28:12+05:30"/>
    <s v="-1"/>
    <s v="0"/>
    <s v="-1"/>
    <s v="rashmi jain"/>
    <x v="3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0:30:53+05:30"/>
    <s v="-1"/>
    <s v="198"/>
    <s v="2023-10-20T10:30:5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Maggi Masala Noodles"/>
    <s v="2023-10-20T10:33:33+05:30"/>
    <s v="-1"/>
    <s v="16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0:35:17+05:30"/>
    <s v="2023-10-20T10:35:17+05:30"/>
    <s v="-1"/>
    <s v="463"/>
    <s v="-1"/>
    <s v="2023-10-20T10:35:17+05:30"/>
    <s v="2023-10-20T10:35:17+05:30"/>
    <s v="2023-10-20T10:35:17+05:30"/>
    <s v="-1"/>
    <s v="1697778317"/>
    <s v="2023-10-20T10:35:17+05:30"/>
    <s v="WILLING TO PARTICIPATE"/>
    <s v="-1"/>
    <s v=""/>
    <s v="-1"/>
    <s v="SAFFOLA MASALA OATS - CLASSIC MASALA TEST (NP9)"/>
    <s v="2 ramnivas"/>
    <s v="carter road no 7"/>
    <s v="borivali east"/>
    <s v="400066"/>
    <s v="2 ramnivas"/>
    <s v="carter road no 7"/>
    <s v="borivali east"/>
    <s v="400066"/>
    <s v="9004998808"/>
    <s v="-1"/>
    <s v="9004998808"/>
    <s v="-1"/>
    <s v="SSC/ HSC"/>
    <s v="-1"/>
    <s v="HOUSEWIFE"/>
    <s v=""/>
    <s v="4"/>
    <s v="0"/>
    <s v="1"/>
    <s v="0"/>
    <s v="0"/>
    <s v="1"/>
    <s v="1"/>
    <s v="1"/>
    <s v="0"/>
    <s v="0"/>
    <s v="-1"/>
    <s v="-1"/>
    <s v="YES"/>
    <s v="2023-10-20T10:39:03+05:30"/>
    <s v="-1"/>
    <s v="1697778543"/>
    <s v="-1"/>
    <s v="-1"/>
    <s v="-1"/>
    <s v="Screener Section 1"/>
    <s v="Screener Section 2"/>
    <s v="0"/>
    <s v="0"/>
    <s v="Main Section 3"/>
    <s v="0"/>
    <s v="Main Section 5"/>
    <s v="2023-10-20T10:39:03+05:30"/>
    <s v="2023-10-20T10:39:03+05:30"/>
    <s v="-1"/>
    <s v="225"/>
    <s v="-1"/>
    <s v="NaN"/>
    <s v="NaN"/>
    <s v="-1"/>
    <s v="-1"/>
    <s v="-1"/>
    <s v="688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4"/>
    <s v="Sup:-2."/>
    <s v="2023-10-22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dq3"/>
    <s v="Accept"/>
    <s v="cdq4"/>
    <s v="Accept"/>
    <s v="cs"/>
    <s v="Accept"/>
    <s v="ca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400"/>
    <n v="-1"/>
    <d v="2023-10-20T11:01:07"/>
    <s v="2234891030"/>
    <s v="Android_Subject"/>
    <m/>
    <s v="4.01:09:14"/>
    <d v="2023-10-21T19:37:39"/>
    <m/>
    <d v="2023-10-25T18:11:27"/>
    <m/>
    <m/>
    <b v="1"/>
    <n v="306"/>
    <b v="0"/>
    <m/>
    <s v="19.23073467"/>
    <s v="72.86000328"/>
    <s v="Returned To Surveyor"/>
    <n v="5.5"/>
    <m/>
    <m/>
    <m/>
    <d v="2023-10-20T11:01:07"/>
    <d v="2023-10-20T11:12:05"/>
    <s v="Sarvesh Mishra"/>
    <n v="-1"/>
    <s v="-1"/>
    <s v="-1"/>
    <s v="LIVE"/>
    <s v="For QC"/>
    <s v=""/>
    <s v="211111114"/>
    <s v="pramila"/>
    <s v="-1"/>
    <s v="-1"/>
    <s v="1020"/>
    <s v="1101"/>
    <s v=""/>
    <s v="211111114-1020-1101"/>
    <s v="1"/>
    <s v="1"/>
    <s v="0"/>
    <s v="-1"/>
    <s v="-1"/>
    <s v="72.85999679"/>
    <s v="19.2307412"/>
    <s v="72d 51' 35.988&quot; , 19d 13' 50.668&quot;_x000a_null"/>
    <s v="96"/>
    <s v="-1"/>
    <s v="-1"/>
    <s v="0"/>
    <s v="100%"/>
    <s v="-1"/>
    <s v="CNST1"/>
    <s v="CS9C"/>
    <s v="-1"/>
    <s v="-1"/>
    <s v="-1"/>
    <s v="-1"/>
    <s v="-1"/>
    <s v="2023-10-20T11:01:18+05:30"/>
    <s v="-1"/>
    <s v="2023-10-20T11:01:18+05:30"/>
    <s v="SPEAK TO WOMEN WHO ARE 25 - 45 YEARS OF AGE"/>
    <s v="-1"/>
    <s v="-1"/>
    <s v="-1"/>
    <s v="-1"/>
    <s v="-1"/>
    <s v="-1"/>
    <s v="-1"/>
    <s v="2023-10-20"/>
    <s v="11:01:33"/>
    <s v="-1"/>
    <s v="8"/>
    <s v="2023-10-20T11:01:38+05:30"/>
    <s v="-1"/>
    <s v="0"/>
    <s v="-1"/>
    <s v="jayashree  parekh"/>
    <x v="3"/>
    <x v="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1:04:38+05:30"/>
    <s v="-1"/>
    <s v="200"/>
    <s v="2023-10-20T11:04:38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1:07:44+05:30"/>
    <s v="-1"/>
    <s v="18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1:08:19+05:30"/>
    <s v="2023-10-20T11:08:19+05:30"/>
    <s v="-1"/>
    <s v="421"/>
    <s v="-1"/>
    <s v="2023-10-20T11:08:19+05:30"/>
    <s v="2023-10-20T11:08:19+05:30"/>
    <s v="2023-10-20T11:08:19+05:30"/>
    <s v="-1"/>
    <s v="1697780299"/>
    <s v="2023-10-20T11:08:19+05:30"/>
    <s v="WILLING TO PARTICIPATE"/>
    <s v="-1"/>
    <s v=""/>
    <s v="-1"/>
    <s v="SAFFOLA MASALA OATS - CLASSIC MASALA TEST (NP9)"/>
    <s v="26 parsi chawl"/>
    <s v="carter road no7"/>
    <s v="borivali east"/>
    <s v="400066"/>
    <s v="26 parsi chawl"/>
    <s v="carter road no7"/>
    <s v="borivali east"/>
    <s v="400066"/>
    <s v="8291217569"/>
    <s v="-1"/>
    <s v="8291217569"/>
    <s v="-1"/>
    <s v="GRADUATE/ POST GRADUATE: GENERAL"/>
    <s v="-1"/>
    <s v="HOUSEWIFE"/>
    <s v=""/>
    <s v="2"/>
    <s v="0"/>
    <s v="0"/>
    <s v="0"/>
    <s v="0"/>
    <s v="1"/>
    <s v="0"/>
    <s v="1"/>
    <s v="0"/>
    <s v="0"/>
    <s v="-1"/>
    <s v="-1"/>
    <s v="YES"/>
    <s v="2023-10-20T11:12:04+05:30"/>
    <s v="-1"/>
    <s v="1697780524"/>
    <s v="-1"/>
    <s v="-1"/>
    <s v="-1"/>
    <s v="Screener Section 1"/>
    <s v="Screener Section 2"/>
    <s v="0"/>
    <s v="0"/>
    <s v="Main Section 3"/>
    <s v="0"/>
    <s v="Main Section 5"/>
    <s v="2023-10-20T11:12:04+05:30"/>
    <s v="2023-10-20T11:12:04+05:30"/>
    <s v="-1"/>
    <s v="225"/>
    <s v="-1"/>
    <s v="72.86000328"/>
    <s v="19.23073467"/>
    <s v="72d 51' 36.012&quot; , 19d 13' 50.645&quot;_x000a_null"/>
    <s v="-1"/>
    <s v="-1"/>
    <s v="646"/>
    <s v="-1"/>
    <s v="-1"/>
    <s v="-1"/>
    <s v="-1"/>
    <s v="-1"/>
    <s v="-1"/>
    <s v="-1"/>
    <x v="2"/>
    <x v="2"/>
    <x v="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unil"/>
    <s v="211111114"/>
    <s v="Sup:-2."/>
    <s v="2023-10-22"/>
    <s v="Followed"/>
    <s v="Address Located"/>
    <s v="Successful"/>
    <s v="-1"/>
    <s v="Yes"/>
    <s v="Yes"/>
    <s v="CAPI"/>
    <s v="LOI OK"/>
    <s v="No - Continue"/>
    <s v="No"/>
    <s v="Matched- Continue"/>
    <s v="CLERICAL/SALESMEN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s"/>
    <s v="Accept"/>
    <s v="ca"/>
    <s v="Accept"/>
    <s v="cnad"/>
    <s v="Accept"/>
    <s v="cnam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401"/>
    <n v="-1"/>
    <d v="2023-10-20T11:28:02"/>
    <s v="2234891030"/>
    <s v="Android_Subject"/>
    <m/>
    <d v="1899-12-30T00:11:01"/>
    <d v="2023-10-21T19:37:39"/>
    <m/>
    <d v="2023-10-23T17:26:52"/>
    <m/>
    <m/>
    <b v="1"/>
    <n v="306"/>
    <b v="0"/>
    <m/>
    <s v="19.23035024"/>
    <s v="72.86029867"/>
    <s v="Returned To Surveyor"/>
    <n v="5.5"/>
    <m/>
    <m/>
    <m/>
    <d v="2023-10-20T11:28:02"/>
    <d v="2023-10-20T11:39:03"/>
    <s v="Sarvesh Mishra"/>
    <n v="-1"/>
    <s v="-1"/>
    <s v="-1"/>
    <s v="LIVE"/>
    <s v="-1"/>
    <s v=""/>
    <s v="211111114"/>
    <s v="pramila"/>
    <s v="-1"/>
    <s v="-1"/>
    <s v="1020"/>
    <s v="1128"/>
    <s v=""/>
    <s v="211111114-1020-1128"/>
    <s v="1"/>
    <s v="1"/>
    <s v="0"/>
    <s v="-1"/>
    <s v="-1"/>
    <s v="72.86027029"/>
    <s v="19.23032573"/>
    <s v="72d 51' 36.973&quot; , 19d 13' 49.173&quot;_x000a_null"/>
    <s v="96"/>
    <s v="-1"/>
    <s v="-1"/>
    <s v="0"/>
    <s v="100%"/>
    <s v="-1"/>
    <s v="CNST1"/>
    <s v="CS9C"/>
    <s v="-1"/>
    <s v="-1"/>
    <s v="-1"/>
    <s v="-1"/>
    <s v="-1"/>
    <s v="2023-10-20T11:28:13+05:30"/>
    <s v="-1"/>
    <s v="2023-10-20T11:28:13+05:30"/>
    <s v="SPEAK TO WOMEN WHO ARE 25 - 45 YEARS OF AGE"/>
    <s v="-1"/>
    <s v="-1"/>
    <s v="-1"/>
    <s v="-1"/>
    <s v="-1"/>
    <s v="-1"/>
    <s v="-1"/>
    <s v="2023-10-20"/>
    <s v="11:28:24"/>
    <s v="-1"/>
    <s v="8"/>
    <s v="2023-10-20T11:28:30+05:30"/>
    <s v="-1"/>
    <s v="0"/>
    <s v="-1"/>
    <s v="geeta darji"/>
    <x v="3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1:31:26+05:30"/>
    <s v="-1"/>
    <s v="193"/>
    <s v="2023-10-20T11:31:2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Maggi Hot Heads Noodles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20T11:34:52+05:30"/>
    <s v="-1"/>
    <s v="20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1:35:12+05:30"/>
    <s v="2023-10-20T11:35:12+05:30"/>
    <s v="-1"/>
    <s v="419"/>
    <s v="-1"/>
    <s v="2023-10-20T11:35:12+05:30"/>
    <s v="2023-10-20T11:35:12+05:30"/>
    <s v="2023-10-20T11:35:12+05:30"/>
    <s v="-1"/>
    <s v="1697781912"/>
    <s v="2023-10-20T11:35:13+05:30"/>
    <s v="WILLING TO PARTICIPATE"/>
    <s v="-1"/>
    <s v=""/>
    <s v="-1"/>
    <s v="SAFFOLA MASALA OATS - CLASSIC MASALA CURRENT (AF3)"/>
    <s v="d/26 ramdhari yadav chawl"/>
    <s v="carter road 8"/>
    <s v="borivali east"/>
    <s v="400066"/>
    <s v="d/26 ramdhari yadav chawl"/>
    <s v="carter road 8"/>
    <s v="borivali east"/>
    <s v="400066"/>
    <s v="9372788040"/>
    <s v="-1"/>
    <s v="9372788040"/>
    <s v="-1"/>
    <s v="SSC/ HSC"/>
    <s v="-1"/>
    <s v="HOUSEWIFE"/>
    <s v=""/>
    <s v="5"/>
    <s v="0"/>
    <s v="0"/>
    <s v="1"/>
    <s v="0"/>
    <s v="1"/>
    <s v="1"/>
    <s v="1"/>
    <s v="0"/>
    <s v="1"/>
    <s v="-1"/>
    <s v="-1"/>
    <s v="YES"/>
    <s v="2023-10-20T11:38:22+05:30"/>
    <s v="-1"/>
    <s v="1697782102"/>
    <s v="-1"/>
    <s v="-1"/>
    <s v="-1"/>
    <s v="Screener Section 1"/>
    <s v="Screener Section 2"/>
    <s v="0"/>
    <s v="0"/>
    <s v="Main Section 3"/>
    <s v="0"/>
    <s v="Main Section 5"/>
    <s v="2023-10-20T11:38:22+05:30"/>
    <s v="2023-10-20T11:38:22+05:30"/>
    <s v="-1"/>
    <s v="190"/>
    <s v="-1"/>
    <s v="72.86029867"/>
    <s v="19.23035024"/>
    <s v="72d 51' 37.075&quot; , 19d 13' 49.261&quot;_x000a_null"/>
    <s v="-1"/>
    <s v="-1"/>
    <s v="60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402"/>
    <n v="-1"/>
    <d v="2023-10-20T11:58:06"/>
    <s v="2234891030"/>
    <s v="Android_Subject"/>
    <m/>
    <d v="1899-12-30T00:10:59"/>
    <d v="2023-10-21T19:37:39"/>
    <m/>
    <d v="2023-10-23T17:26:52"/>
    <m/>
    <m/>
    <b v="1"/>
    <n v="306"/>
    <b v="0"/>
    <m/>
    <s v="19.23037477"/>
    <s v="72.86028638"/>
    <s v="Returned To Surveyor"/>
    <n v="5.5"/>
    <m/>
    <m/>
    <m/>
    <d v="2023-10-20T11:58:06"/>
    <d v="2023-10-20T12:09:05"/>
    <s v="Sarvesh Mishra"/>
    <n v="-1"/>
    <s v="-1"/>
    <s v="-1"/>
    <s v="LIVE"/>
    <s v="-1"/>
    <s v=""/>
    <s v="211111114"/>
    <s v="pramila"/>
    <s v="-1"/>
    <s v="-1"/>
    <s v="1020"/>
    <s v="1158"/>
    <s v=""/>
    <s v="211111114-1020-1158"/>
    <s v="1"/>
    <s v="1"/>
    <s v="0"/>
    <s v="-1"/>
    <s v="-1"/>
    <s v="72.86028335"/>
    <s v="19.23037082"/>
    <s v="72d 51' 37.02&quot; , 19d 13' 49.335&quot;_x000a_null"/>
    <s v="96"/>
    <s v="-1"/>
    <s v="-1"/>
    <s v="0"/>
    <s v="100%"/>
    <s v="-1"/>
    <s v="CNST1"/>
    <s v="CS9C"/>
    <s v="-1"/>
    <s v="-1"/>
    <s v="-1"/>
    <s v="-1"/>
    <s v="-1"/>
    <s v="2023-10-20T11:58:19+05:30"/>
    <s v="-1"/>
    <s v="2023-10-20T11:58:19+05:30"/>
    <s v="SPEAK TO WOMEN WHO ARE 25 - 45 YEARS OF AGE"/>
    <s v="-1"/>
    <s v="-1"/>
    <s v="-1"/>
    <s v="-1"/>
    <s v="-1"/>
    <s v="-1"/>
    <s v="-1"/>
    <s v="2023-10-20"/>
    <s v="11:58:31"/>
    <s v="-1"/>
    <s v="8"/>
    <s v="2023-10-20T11:58:51+05:30"/>
    <s v="-1"/>
    <s v="0"/>
    <s v="-1"/>
    <s v="sejal munjani"/>
    <x v="3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2:01:48+05:30"/>
    <s v="-1"/>
    <s v="209"/>
    <s v="2023-10-20T12:01:48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2:04:35+05:30"/>
    <s v="-1"/>
    <s v="16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2:05:22+05:30"/>
    <s v="2023-10-20T12:05:22+05:30"/>
    <s v="-1"/>
    <s v="423"/>
    <s v="-1"/>
    <s v="2023-10-20T12:05:22+05:30"/>
    <s v="2023-10-20T12:05:22+05:30"/>
    <s v="2023-10-20T12:05:22+05:30"/>
    <s v="-1"/>
    <s v="1697783722"/>
    <s v="2023-10-20T12:05:22+05:30"/>
    <s v="WILLING TO PARTICIPATE"/>
    <s v="-1"/>
    <s v=""/>
    <s v="-1"/>
    <s v="SAFFOLA MASALA OATS - CLASSIC MASALA CURRENT (AF3)"/>
    <s v="9 ramdhari yadav chawl"/>
    <s v="carter road no 8"/>
    <s v="borivali east"/>
    <s v="400066"/>
    <s v="9 ramdhari yadav chawl"/>
    <s v="carter road no 8"/>
    <s v="borivali east"/>
    <s v="400066"/>
    <s v="9820998387"/>
    <s v="-1"/>
    <s v="9820998387"/>
    <s v="-1"/>
    <s v="SCHOOL-5 TO 9 YEARS"/>
    <s v="-1"/>
    <s v="HOUSEWIFE"/>
    <s v=""/>
    <s v="6"/>
    <s v="1"/>
    <s v="1"/>
    <s v="0"/>
    <s v="1"/>
    <s v="1"/>
    <s v="0"/>
    <s v="0"/>
    <s v="1"/>
    <s v="1"/>
    <s v="0"/>
    <s v="1"/>
    <s v="YES"/>
    <s v="2023-10-20T12:09:03+05:30"/>
    <s v="-1"/>
    <s v="1697783943"/>
    <s v="-1"/>
    <s v="-1"/>
    <s v="-1"/>
    <s v="Screener Section 1"/>
    <s v="Screener Section 2"/>
    <s v="0"/>
    <s v="0"/>
    <s v="Main Section 3"/>
    <s v="0"/>
    <s v="Main Section 5"/>
    <s v="2023-10-20T12:09:03+05:30"/>
    <s v="2023-10-20T12:09:03+05:30"/>
    <s v="-1"/>
    <s v="221"/>
    <s v="-1"/>
    <s v="72.86028638"/>
    <s v="19.23037477"/>
    <s v="72d 51' 37.031&quot; , 19d 13' 49.349&quot;_x000a_null"/>
    <s v="-1"/>
    <s v="-1"/>
    <s v="64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8403"/>
    <n v="-1"/>
    <d v="2023-10-20T12:25:05"/>
    <s v="2234891030"/>
    <s v="Android_Subject"/>
    <m/>
    <d v="1899-12-30T00:10:59"/>
    <d v="2023-10-21T19:37:39"/>
    <m/>
    <d v="2023-10-23T17:26:52"/>
    <m/>
    <m/>
    <b v="1"/>
    <n v="306"/>
    <b v="0"/>
    <m/>
    <s v="19.23040422"/>
    <s v="72.86033682"/>
    <s v="Returned To Surveyor"/>
    <n v="5.5"/>
    <m/>
    <m/>
    <m/>
    <d v="2023-10-20T12:25:05"/>
    <d v="2023-10-20T12:36:04"/>
    <s v="Sarvesh Mishra"/>
    <n v="-1"/>
    <s v="-1"/>
    <s v="-1"/>
    <s v="LIVE"/>
    <s v="-1"/>
    <s v=""/>
    <s v="211111114"/>
    <s v="pramila"/>
    <s v="-1"/>
    <s v="-1"/>
    <s v="1020"/>
    <s v="1225"/>
    <s v=""/>
    <s v="211111114-1020-1225"/>
    <s v="1"/>
    <s v="1"/>
    <s v="0"/>
    <s v="-1"/>
    <s v="-1"/>
    <s v="72.86029874"/>
    <s v="19.23038612"/>
    <s v="72d 51' 37.075&quot; , 19d 13' 49.39&quot;_x000a_null"/>
    <s v="96"/>
    <s v="-1"/>
    <s v="-1"/>
    <s v="0"/>
    <s v="100%"/>
    <s v="-1"/>
    <s v="CNST1"/>
    <s v="CS9C"/>
    <s v="-1"/>
    <s v="-1"/>
    <s v="-1"/>
    <s v="-1"/>
    <s v="-1"/>
    <s v="2023-10-20T12:25:17+05:30"/>
    <s v="-1"/>
    <s v="2023-10-20T12:25:17+05:30"/>
    <s v="SPEAK TO WOMEN WHO ARE 25 - 45 YEARS OF AGE"/>
    <s v="-1"/>
    <s v="-1"/>
    <s v="-1"/>
    <s v="-1"/>
    <s v="-1"/>
    <s v="-1"/>
    <s v="-1"/>
    <s v="2023-10-20"/>
    <s v="12:25:32"/>
    <s v="-1"/>
    <s v="8"/>
    <s v="2023-10-20T12:25:42+05:30"/>
    <s v="-1"/>
    <s v="0"/>
    <s v="-1"/>
    <s v="poonam gupta"/>
    <x v="3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0T12:28:08+05:30"/>
    <s v="-1"/>
    <s v="171"/>
    <s v="2023-10-20T12:28:0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Maggi Hot Heads Noodles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Sunfeast Yippee Noodles"/>
    <s v="2023-10-20T12:31:06+05:30"/>
    <s v="-1"/>
    <s v="17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2:32:16+05:30"/>
    <s v="2023-10-20T12:32:16+05:30"/>
    <s v="-1"/>
    <s v="419"/>
    <s v="-1"/>
    <s v="2023-10-20T12:32:16+05:30"/>
    <s v="2023-10-20T12:32:16+05:30"/>
    <s v="2023-10-20T12:32:16+05:30"/>
    <s v="-1"/>
    <s v="1697785336"/>
    <s v="2023-10-20T12:32:16+05:30"/>
    <s v="WILLING TO PARTICIPATE"/>
    <s v="-1"/>
    <s v=""/>
    <s v="-1"/>
    <s v="SAFFOLA MASALA OATS - CLASSIC MASALA TEST (NP9)"/>
    <s v="49 ramdhari yadav chawl"/>
    <s v="carter road 8"/>
    <s v="borivali east"/>
    <s v="400066"/>
    <s v="49 ramdhari yadav chawl"/>
    <s v="carter road 8"/>
    <s v="borivali east"/>
    <s v="400066"/>
    <s v="8400466433"/>
    <s v="-1"/>
    <s v="8400466433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20T12:36:03+05:30"/>
    <s v="-1"/>
    <s v="1697785563"/>
    <s v="-1"/>
    <s v="-1"/>
    <s v="-1"/>
    <s v="Screener Section 1"/>
    <s v="Screener Section 2"/>
    <s v="0"/>
    <s v="0"/>
    <s v="Main Section 3"/>
    <s v="0"/>
    <s v="Main Section 5"/>
    <s v="2023-10-20T12:36:03+05:30"/>
    <s v="2023-10-20T12:36:03+05:30"/>
    <s v="-1"/>
    <s v="227"/>
    <s v="-1"/>
    <s v="72.86033682"/>
    <s v="19.23040422"/>
    <s v="72d 51' 37.213&quot; , 19d 13' 49.455&quot;_x000a_null"/>
    <s v="-1"/>
    <s v="-1"/>
    <s v="64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9662"/>
    <n v="-1"/>
    <d v="2023-10-21T17:17:35"/>
    <s v="2234891023"/>
    <s v="Android_Subject"/>
    <m/>
    <d v="1899-12-30T00:13:18"/>
    <d v="2023-10-21T20:52:18"/>
    <m/>
    <d v="9999-12-31T23:59:59"/>
    <m/>
    <m/>
    <b v="1"/>
    <n v="306"/>
    <b v="0"/>
    <m/>
    <s v="19.09051799"/>
    <s v="72.88717295"/>
    <s v="Returned To Surveyor"/>
    <n v="5.5"/>
    <m/>
    <m/>
    <m/>
    <d v="2023-10-21T17:17:35"/>
    <d v="2023-10-21T17:30:53"/>
    <s v="N/A"/>
    <n v="-1"/>
    <s v="-1"/>
    <s v="-1"/>
    <s v="LIVE"/>
    <s v="-1"/>
    <s v=""/>
    <s v="211111116"/>
    <s v="MORE"/>
    <s v="-1"/>
    <s v="-1"/>
    <s v="1021"/>
    <s v="1717"/>
    <s v=""/>
    <s v="211111116-1021-1717"/>
    <s v="1"/>
    <s v="1"/>
    <s v="0"/>
    <s v="-1"/>
    <s v="-1"/>
    <s v="72.88698319"/>
    <s v="19.0905545"/>
    <s v="72d 53' 13.139&quot; , 19d 5' 25.996&quot;_x000a_null"/>
    <s v="96"/>
    <s v="-1"/>
    <s v="-1"/>
    <s v="0"/>
    <s v="100%"/>
    <s v="-1"/>
    <s v="CNST1"/>
    <s v="CS9C"/>
    <s v="-1"/>
    <s v="-1"/>
    <s v="-1"/>
    <s v="-1"/>
    <s v="-1"/>
    <s v="2023-10-21T17:17:51+05:30"/>
    <s v="-1"/>
    <s v="2023-10-21T17:17:52+05:30"/>
    <s v="SPEAK TO WOMEN WHO ARE 25 - 45 YEARS OF AGE"/>
    <s v="-1"/>
    <s v="-1"/>
    <s v="-1"/>
    <s v="-1"/>
    <s v="-1"/>
    <s v="-1"/>
    <s v="-1"/>
    <s v="2023-10-21"/>
    <s v="17:17:58"/>
    <s v="-1"/>
    <s v="8"/>
    <s v="2023-10-21T17:17:59+05:30"/>
    <s v="-1"/>
    <s v="1"/>
    <s v="-1"/>
    <s v="TEJASWINI MANDAKE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1T17:21:52+05:30"/>
    <s v="-1"/>
    <s v="240"/>
    <s v="2023-10-21T17:21:5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1T17:26:11+05:30"/>
    <s v="-1"/>
    <s v="25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1T17:26:25+05:30"/>
    <s v="2023-10-21T17:26:25+05:30"/>
    <s v="-1"/>
    <s v="514"/>
    <s v="-1"/>
    <s v="2023-10-21T17:26:25+05:30"/>
    <s v="2023-10-21T17:26:25+05:30"/>
    <s v="2023-10-21T17:26:25+05:30"/>
    <s v="-1"/>
    <s v="1697889385"/>
    <s v="2023-10-21T17:26:25+05:30"/>
    <s v="WILLING TO PARTICIPATE"/>
    <s v="-1"/>
    <s v=""/>
    <s v="-1"/>
    <s v="SAFFOLA MASALA OATS - CLASSIC MASALA TEST (NP9)"/>
    <s v="GHATE CHAWL NO 1/5 NEAR GANESK MAIDAN"/>
    <s v="KAJUPADA PIPE PINE"/>
    <s v="SAKINAKA"/>
    <s v="400072"/>
    <s v="GHATE CHAWL NO 1/5 NEAR GANESK MAIDAN"/>
    <s v="KAJUPADA PIPE PINE"/>
    <s v="SAKINAKA"/>
    <s v="400072"/>
    <s v="9867019157"/>
    <s v="-1"/>
    <s v="9867019157"/>
    <s v="-1"/>
    <s v="GRADUATE/ POST GRADUATE: GENERAL"/>
    <s v="-1"/>
    <s v="HOUSEWIFE"/>
    <s v=""/>
    <s v="5"/>
    <s v="1"/>
    <s v="0"/>
    <s v="0"/>
    <s v="1"/>
    <s v="1"/>
    <s v="0"/>
    <s v="0"/>
    <s v="1"/>
    <s v="1"/>
    <s v="0"/>
    <s v="1"/>
    <s v="YES"/>
    <s v="2023-10-21T17:30:51+05:30"/>
    <s v="-1"/>
    <s v="1697889651"/>
    <s v="-1"/>
    <s v="-1"/>
    <s v="-1"/>
    <s v="Screener Section 1"/>
    <s v="Screener Section 2"/>
    <s v="0"/>
    <s v="0"/>
    <s v="Main Section 3"/>
    <s v="0"/>
    <s v="Main Section 5"/>
    <s v="2023-10-21T17:30:51+05:30"/>
    <s v="2023-10-21T17:30:51+05:30"/>
    <s v="-1"/>
    <s v="266"/>
    <s v="-1"/>
    <s v="72.88717295"/>
    <s v="19.09051799"/>
    <s v="72d 53' 13.823&quot; , 19d 5' 25.865&quot;_x000a_null"/>
    <s v="-1"/>
    <s v="-1"/>
    <s v="78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89859"/>
    <n v="-1"/>
    <d v="2023-10-21T18:00:02"/>
    <s v="2234891030"/>
    <s v="Android_Subject"/>
    <m/>
    <d v="1899-12-30T00:15:37"/>
    <d v="2023-10-21T21:07:13"/>
    <m/>
    <d v="2023-10-23T17:26:52"/>
    <m/>
    <m/>
    <b v="1"/>
    <n v="306"/>
    <b v="0"/>
    <m/>
    <s v="19.18688149"/>
    <s v="72.94720159"/>
    <s v="Returned To Surveyor"/>
    <n v="5.5"/>
    <m/>
    <m/>
    <m/>
    <d v="2023-10-21T18:00:02"/>
    <d v="2023-10-21T18:15:39"/>
    <s v="Sarvesh Mishra"/>
    <n v="-1"/>
    <s v="-1"/>
    <s v="-1"/>
    <s v="LIVE"/>
    <s v="-1"/>
    <s v=""/>
    <s v="211111111"/>
    <s v="vaishali pawar "/>
    <s v="-1"/>
    <s v="-1"/>
    <s v="1021"/>
    <s v="1800"/>
    <s v=""/>
    <s v="211111111-1021-1800"/>
    <s v="1"/>
    <s v="1"/>
    <s v="0"/>
    <s v="-1"/>
    <s v="-1"/>
    <s v="72.94718848"/>
    <s v="19.18711682"/>
    <s v="72d 56' 49.879&quot; , 19d 11' 13.621&quot;_x000a_null"/>
    <s v="96"/>
    <s v="-1"/>
    <s v="-1"/>
    <s v="0"/>
    <s v="100%"/>
    <s v="-1"/>
    <s v="CNST1"/>
    <s v="CS9C"/>
    <s v="-1"/>
    <s v="-1"/>
    <s v="-1"/>
    <s v="-1"/>
    <s v="-1"/>
    <s v="2023-10-21T18:00:32+05:30"/>
    <s v="-1"/>
    <s v="2023-10-21T18:00:32+05:30"/>
    <s v="SPEAK TO WOMEN WHO ARE 25 - 45 YEARS OF AGE"/>
    <s v="-1"/>
    <s v="-1"/>
    <s v="-1"/>
    <s v="-1"/>
    <s v="-1"/>
    <s v="-1"/>
    <s v="-1"/>
    <s v="2023-10-21"/>
    <s v="18:00:33"/>
    <s v="-1"/>
    <s v="8"/>
    <s v="2023-10-21T18:00:34+05:30"/>
    <s v="-1"/>
    <s v="1"/>
    <s v="-1"/>
    <s v="Nita sangle"/>
    <x v="3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PETTY TRADERS"/>
    <s v="C"/>
    <s v="-1"/>
    <s v="C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1T18:08:03+05:30"/>
    <s v="-1"/>
    <s v="451"/>
    <s v="2023-10-21T18:08:03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-1"/>
    <s v="ON 1 OUT OF THE LAST 2 PURCHASES OF 'FLAVORED OATS / MASALA OATS'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Top Ramen Cup Noodles"/>
    <s v="Wai Wai Noodles"/>
    <s v="0"/>
    <s v="0"/>
    <s v="0"/>
    <s v="0"/>
    <s v="Ching's Instant Noodles"/>
    <s v="0"/>
    <s v="Knorr Soupy Noodles"/>
    <s v="Maggi Masala Noodles"/>
    <s v="0"/>
    <s v="0"/>
    <s v="0"/>
    <s v="0"/>
    <s v="0"/>
    <s v="Sunfeast Yippee Noodles"/>
    <s v="0"/>
    <s v="Top Ramen Cup Noodles"/>
    <s v="0"/>
    <s v="0"/>
    <s v="0"/>
    <s v="0"/>
    <s v="0"/>
    <s v="Sunfeast Yippee Noodles"/>
    <s v="2023-10-21T18:12:07+05:30"/>
    <s v="-1"/>
    <s v="24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1T18:12:12+05:30"/>
    <s v="2023-10-21T18:12:12+05:30"/>
    <s v="-1"/>
    <s v="700"/>
    <s v="-1"/>
    <s v="2023-10-21T18:12:12+05:30"/>
    <s v="2023-10-21T18:12:12+05:30"/>
    <s v="2023-10-21T18:12:12+05:30"/>
    <s v="-1"/>
    <s v="1697892132"/>
    <s v="2023-10-21T18:12:12+05:30"/>
    <s v="WILLING TO PARTICIPATE"/>
    <s v="-1"/>
    <s v=""/>
    <s v="-1"/>
    <s v="SAFFOLA MASALA OATS - VEGGIE TWIST TEST (LK2)"/>
    <s v="3/g/shankar hadawale chawl"/>
    <s v="B.r.road vaishali nagar"/>
    <s v="Mulund West "/>
    <s v="400080"/>
    <s v="3/g/shankar hadawale chawl"/>
    <s v="B.r.road vaishali nagar"/>
    <s v="Mulund West"/>
    <s v="400080"/>
    <s v="7400370665"/>
    <s v="-1"/>
    <s v="7400370665"/>
    <s v="-1"/>
    <s v="SSC/ HSC"/>
    <s v="-1"/>
    <s v="HOUSEWIFE"/>
    <s v=""/>
    <s v="4"/>
    <s v="0"/>
    <s v="1"/>
    <s v="1"/>
    <s v="0"/>
    <s v="0"/>
    <s v="0"/>
    <s v="1"/>
    <s v="1"/>
    <s v="0"/>
    <s v="-1"/>
    <s v="-1"/>
    <s v="YES"/>
    <s v="2023-10-21T18:15:38+05:30"/>
    <s v="-1"/>
    <s v="1697892338"/>
    <s v="-1"/>
    <s v="-1"/>
    <s v="-1"/>
    <s v="Screener Section 1"/>
    <s v="Screener Section 2"/>
    <s v="0"/>
    <s v="0"/>
    <s v="Main Section 3"/>
    <s v="0"/>
    <s v="Main Section 5"/>
    <s v="2023-10-21T18:15:38+05:30"/>
    <s v="2023-10-21T18:15:38+05:30"/>
    <s v="-1"/>
    <s v="206"/>
    <s v="-1"/>
    <s v="72.94720159"/>
    <s v="19.18688149"/>
    <s v="72d 56' 49.926&quot; , 19d 11' 12.773&quot;_x000a_null"/>
    <s v="-1"/>
    <s v="-1"/>
    <s v="90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8137"/>
    <n v="-1"/>
    <d v="2023-10-22T14:11:59"/>
    <s v="2234891034"/>
    <s v="Android_Subject"/>
    <m/>
    <s v="2.07:33:57"/>
    <d v="2023-10-22T14:21:47"/>
    <m/>
    <d v="2023-10-25T10:46:50"/>
    <m/>
    <m/>
    <b v="1"/>
    <n v="306"/>
    <b v="0"/>
    <m/>
    <s v="26.810996667"/>
    <s v="80.901973333"/>
    <s v="Approved"/>
    <n v="5.5"/>
    <m/>
    <m/>
    <m/>
    <d v="2023-10-22T14:11:59"/>
    <d v="2023-10-22T14:21:46"/>
    <s v="Rupali Kaskar"/>
    <n v="-1"/>
    <s v="-1"/>
    <s v="-1"/>
    <s v="LIVE"/>
    <s v="For Placement"/>
    <s v=""/>
    <s v="311111116"/>
    <s v="Manu Shrivastava "/>
    <s v="-1"/>
    <s v="-1"/>
    <s v="1022"/>
    <s v="1411"/>
    <s v=""/>
    <s v="311111116-1022-1411"/>
    <s v="1"/>
    <s v="1"/>
    <s v="0"/>
    <s v="-1"/>
    <s v="-1"/>
    <s v="80.901965"/>
    <s v="26.81102166666667"/>
    <s v="80d 54' 7.074&quot; , 26d 48' 39.678&quot;_x000a_null"/>
    <s v="96"/>
    <s v="-1"/>
    <s v="-1"/>
    <s v="0"/>
    <s v="100%"/>
    <s v="-1"/>
    <s v="CNST3"/>
    <s v="CS10"/>
    <s v="-1"/>
    <s v="-1"/>
    <s v="-1"/>
    <s v="-1"/>
    <s v="-1"/>
    <s v="2023-10-22T14:12:13+05:30"/>
    <s v="-1"/>
    <s v="2023-10-22T14:12:13+05:30"/>
    <s v="SPEAK TO WOMEN WHO ARE 25 - 45 YEARS OF AGE"/>
    <s v="-1"/>
    <s v="-1"/>
    <s v="-1"/>
    <s v="-1"/>
    <s v="-1"/>
    <s v="-1"/>
    <s v="-1"/>
    <s v="2023-10-22"/>
    <s v="14:12:15"/>
    <s v="-1"/>
    <s v="8"/>
    <s v="2023-10-22T14:12:17+05:30"/>
    <s v="-1"/>
    <s v="2"/>
    <s v="-1"/>
    <s v="Neha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2T14:14:22+05:30"/>
    <s v="-1"/>
    <s v="129"/>
    <s v="2023-10-22T14:14:2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2T14:17:39+05:30"/>
    <s v="-1"/>
    <s v="19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2T14:18:08+05:30"/>
    <s v="2023-10-22T14:18:08+05:30"/>
    <s v="-1"/>
    <s v="355"/>
    <s v="-1"/>
    <s v="2023-10-22T14:18:08+05:30"/>
    <s v="2023-10-22T14:18:08+05:30"/>
    <s v="2023-10-22T14:18:08+05:30"/>
    <s v="-1"/>
    <s v="1697964488"/>
    <s v="2023-10-22T14:18:08+05:30"/>
    <s v="WILLING TO PARTICIPATE"/>
    <s v="-1"/>
    <s v=""/>
    <s v="-1"/>
    <s v="SAFFOLA MASALA OATS - VEGGIE TWIST TEST (LK2)"/>
    <s v="House no 558gha /20"/>
    <s v="00"/>
    <s v="Govind Nagar"/>
    <s v="226005"/>
    <s v="House no 558gha /20"/>
    <s v="00"/>
    <s v="Govind Nagar"/>
    <s v="226005"/>
    <s v="6386304729"/>
    <s v="-1"/>
    <s v="6386304729"/>
    <s v="-1"/>
    <s v="GRADUATE/ POST GRADUATE: GENERAL"/>
    <s v="-1"/>
    <s v="STUDENT"/>
    <s v=""/>
    <s v="4"/>
    <s v="0"/>
    <s v="0"/>
    <s v="0"/>
    <s v="1"/>
    <s v="1"/>
    <s v="1"/>
    <s v="1"/>
    <s v="0"/>
    <s v="0"/>
    <s v="-1"/>
    <s v="-1"/>
    <s v="YES"/>
    <s v="2023-10-22T14:21:45+05:30"/>
    <s v="-1"/>
    <s v="1697964705"/>
    <s v="-1"/>
    <s v="-1"/>
    <s v="-1"/>
    <s v="Screener Section 1"/>
    <s v="Screener Section 2"/>
    <s v="0"/>
    <s v="0"/>
    <s v="Main Section 3"/>
    <s v="0"/>
    <s v="Main Section 5"/>
    <s v="2023-10-22T14:21:45+05:30"/>
    <s v="2023-10-22T14:21:45+05:30"/>
    <s v="-1"/>
    <s v="217"/>
    <s v="-1"/>
    <s v="80.90197333333334"/>
    <s v="26.810996666666664"/>
    <s v="80d 54' 7.104&quot; , 26d 48' 39.588&quot;_x000a_null"/>
    <s v="-1"/>
    <s v="-1"/>
    <s v="572"/>
    <s v="-1"/>
    <s v="2023-10-22"/>
    <s v="-1"/>
    <s v="-1"/>
    <s v="SAFFOLA MASALA OATS - VEGGIE TWIST TEST (LK2)"/>
    <s v="2023-10-31"/>
    <s v="17:45:5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8174"/>
    <n v="-1"/>
    <d v="2023-10-22T14:11:23"/>
    <s v="2234891034"/>
    <s v="Android_Subject"/>
    <m/>
    <s v="2.07:34:47"/>
    <d v="2023-10-22T14:24:04"/>
    <m/>
    <d v="2023-10-25T10:46:50"/>
    <m/>
    <m/>
    <b v="1"/>
    <n v="306"/>
    <b v="0"/>
    <m/>
    <s v="26.815395"/>
    <s v="80.914023333"/>
    <s v="Approved"/>
    <n v="5.5"/>
    <m/>
    <m/>
    <m/>
    <d v="2023-10-22T14:11:23"/>
    <d v="2023-10-22T14:24:00"/>
    <s v="Rupali Kaskar"/>
    <n v="-1"/>
    <s v="-1"/>
    <s v="-1"/>
    <s v="LIVE"/>
    <s v="For Placement"/>
    <s v=""/>
    <s v="311111113"/>
    <s v="Shalini Shrivastav"/>
    <s v="-1"/>
    <s v="-1"/>
    <s v="1022"/>
    <s v="1411"/>
    <s v=""/>
    <s v="311111113-1022-1411"/>
    <s v="1"/>
    <s v="1"/>
    <s v="0"/>
    <s v="-1"/>
    <s v="-1"/>
    <s v="80.91399"/>
    <s v="26.81543166666667"/>
    <s v="80d 54' 50.364&quot; , 26d 48' 55.554&quot;_x000a_null"/>
    <s v="96"/>
    <s v="-1"/>
    <s v="-1"/>
    <s v="0"/>
    <s v="100%"/>
    <s v="-1"/>
    <s v="CNST3"/>
    <s v="CS10"/>
    <s v="-1"/>
    <s v="-1"/>
    <s v="-1"/>
    <s v="-1"/>
    <s v="-1"/>
    <s v="2023-10-22T14:11:39+05:30"/>
    <s v="-1"/>
    <s v="2023-10-22T14:11:39+05:30"/>
    <s v="SPEAK TO WOMEN WHO ARE 25 - 45 YEARS OF AGE"/>
    <s v="-1"/>
    <s v="-1"/>
    <s v="-1"/>
    <s v="-1"/>
    <s v="-1"/>
    <s v="-1"/>
    <s v="-1"/>
    <s v="2023-10-22"/>
    <s v="14:12:06"/>
    <s v="-1"/>
    <s v="8"/>
    <s v="2023-10-22T14:12:07+05:30"/>
    <s v="-1"/>
    <s v="2"/>
    <s v="-1"/>
    <s v="Manju"/>
    <x v="2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2T14:14:52+05:30"/>
    <s v="-1"/>
    <s v="193"/>
    <s v="2023-10-22T14:14:52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2T14:18:47+05:30"/>
    <s v="-1"/>
    <s v="2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2T14:18:52+05:30"/>
    <s v="2023-10-22T14:18:52+05:30"/>
    <s v="-1"/>
    <s v="433"/>
    <s v="-1"/>
    <s v="2023-10-22T14:18:52+05:30"/>
    <s v="2023-10-22T14:18:52+05:30"/>
    <s v="2023-10-22T14:18:52+05:30"/>
    <s v="-1"/>
    <s v="1697964532"/>
    <s v="2023-10-22T14:18:52+05:30"/>
    <s v="WILLING TO PARTICIPATE"/>
    <s v="-1"/>
    <s v=""/>
    <s v="-1"/>
    <s v="SAFFOLA MASALA OATS - CLASSIC MASALA CURRENT (AF3)"/>
    <s v="554/50"/>
    <s v="Chota barha "/>
    <s v="Chota barha"/>
    <s v="226005"/>
    <s v="554/50"/>
    <s v="Chota barha"/>
    <s v="Chota barha"/>
    <s v="226005"/>
    <s v="9651422342"/>
    <s v="-1"/>
    <s v="9651422342"/>
    <s v="-1"/>
    <s v="SSC/ HSC"/>
    <s v="-1"/>
    <s v="HOUSEWIFE"/>
    <s v=""/>
    <s v="8"/>
    <s v="0"/>
    <s v="1"/>
    <s v="2"/>
    <s v="0"/>
    <s v="2"/>
    <s v="2"/>
    <s v="1"/>
    <s v="0"/>
    <s v="0"/>
    <s v="-1"/>
    <s v="-1"/>
    <s v="YES"/>
    <s v="2023-10-22T14:23:59+05:30"/>
    <s v="-1"/>
    <s v="1697964839"/>
    <s v="-1"/>
    <s v="-1"/>
    <s v="-1"/>
    <s v="Screener Section 1"/>
    <s v="Screener Section 2"/>
    <s v="0"/>
    <s v="0"/>
    <s v="Main Section 3"/>
    <s v="0"/>
    <s v="Main Section 5"/>
    <s v="2023-10-22T14:23:59+05:30"/>
    <s v="2023-10-22T14:23:59+05:30"/>
    <s v="-1"/>
    <s v="296"/>
    <s v="-1"/>
    <s v="80.91402333333333"/>
    <s v="26.815395"/>
    <s v="80d 54' 50.484&quot; , 26d 48' 55.422&quot;_x000a_null"/>
    <s v="-1"/>
    <s v="-1"/>
    <s v="729"/>
    <s v="-1"/>
    <s v="2023-10-23"/>
    <s v="-1"/>
    <s v="-1"/>
    <s v="SAFFOLA MASALA OATS - CLASSIC MASALA CURRENT (AF3)"/>
    <s v="2023-10-31"/>
    <s v="15:46:0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8477"/>
    <n v="-1"/>
    <d v="2023-10-22T14:28:37"/>
    <s v="2234891034"/>
    <s v="Android_Subject"/>
    <m/>
    <s v="2.07:17:46"/>
    <d v="2023-10-22T14:41:30"/>
    <m/>
    <d v="2023-10-25T10:46:50"/>
    <m/>
    <m/>
    <b v="1"/>
    <n v="306"/>
    <b v="0"/>
    <m/>
    <s v="26.81554"/>
    <s v="80.9139"/>
    <s v="Approved"/>
    <n v="5.5"/>
    <m/>
    <m/>
    <m/>
    <d v="2023-10-22T14:28:37"/>
    <d v="2023-10-22T14:41:26"/>
    <s v="Rupali Kaskar"/>
    <n v="-1"/>
    <s v="-1"/>
    <s v="-1"/>
    <s v="LIVE"/>
    <s v="For Placement"/>
    <s v=""/>
    <s v="311111113"/>
    <s v="Shalini Shrivastav"/>
    <s v="-1"/>
    <s v="-1"/>
    <s v="1022"/>
    <s v="1428"/>
    <s v=""/>
    <s v="311111113-1022-1428"/>
    <s v="1"/>
    <s v="1"/>
    <s v="0"/>
    <s v="-1"/>
    <s v="-1"/>
    <s v="80.91397"/>
    <s v="26.815454999999996"/>
    <s v="80d 54' 50.292&quot; , 26d 48' 55.638&quot;_x000a_null"/>
    <s v="96"/>
    <s v="-1"/>
    <s v="-1"/>
    <s v="0"/>
    <s v="100%"/>
    <s v="-1"/>
    <s v="CNST3"/>
    <s v="CS10"/>
    <s v="-1"/>
    <s v="-1"/>
    <s v="-1"/>
    <s v="-1"/>
    <s v="-1"/>
    <s v="2023-10-22T14:29:04+05:30"/>
    <s v="-1"/>
    <s v="2023-10-22T14:29:04+05:30"/>
    <s v="SPEAK TO WOMEN WHO ARE 25 - 45 YEARS OF AGE"/>
    <s v="-1"/>
    <s v="-1"/>
    <s v="-1"/>
    <s v="-1"/>
    <s v="-1"/>
    <s v="-1"/>
    <s v="-1"/>
    <s v="2023-10-22"/>
    <s v="14:29:09"/>
    <s v="-1"/>
    <s v="8"/>
    <s v="2023-10-22T14:29:09+05:30"/>
    <s v="-1"/>
    <s v="2"/>
    <s v="-1"/>
    <s v="Shikha Shrivastav"/>
    <x v="2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2T14:31:42+05:30"/>
    <s v="-1"/>
    <s v="158"/>
    <s v="2023-10-22T14:31:42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2T14:35:54+05:30"/>
    <s v="-1"/>
    <s v="25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2T14:36:04+05:30"/>
    <s v="2023-10-22T14:36:04+05:30"/>
    <s v="-1"/>
    <s v="420"/>
    <s v="-1"/>
    <s v="2023-10-22T14:36:04+05:30"/>
    <s v="2023-10-22T14:36:04+05:30"/>
    <s v="2023-10-22T14:36:04+05:30"/>
    <s v="-1"/>
    <s v="1697965564"/>
    <s v="2023-10-22T14:36:04+05:30"/>
    <s v="WILLING TO PARTICIPATE"/>
    <s v="-1"/>
    <s v=""/>
    <s v="-1"/>
    <s v="SAFFOLA MASALA OATS - CLASSIC MASALA TEST (NP9)"/>
    <s v="554/39"/>
    <s v="Chota barha"/>
    <s v="Chota barha"/>
    <s v="226005"/>
    <s v="554/39"/>
    <s v="Chota barha"/>
    <s v="Chota barha"/>
    <s v="226005"/>
    <s v="6394701597"/>
    <s v="-1"/>
    <s v="6394701597"/>
    <s v="-1"/>
    <s v="GRADUATE/ POST GRADUATE: GENERAL"/>
    <s v="-1"/>
    <s v="HOUSEWIFE"/>
    <s v=""/>
    <s v="3"/>
    <s v="0"/>
    <s v="0"/>
    <s v="0"/>
    <s v="0"/>
    <s v="1"/>
    <s v="1"/>
    <s v="1"/>
    <s v="0"/>
    <s v="0"/>
    <s v="-1"/>
    <s v="-1"/>
    <s v="YES"/>
    <s v="2023-10-22T14:41:25+05:30"/>
    <s v="-1"/>
    <s v="1697965885"/>
    <s v="-1"/>
    <s v="-1"/>
    <s v="-1"/>
    <s v="Screener Section 1"/>
    <s v="Screener Section 2"/>
    <s v="0"/>
    <s v="0"/>
    <s v="Main Section 3"/>
    <s v="0"/>
    <s v="Main Section 5"/>
    <s v="2023-10-22T14:41:25+05:30"/>
    <s v="2023-10-22T14:41:25+05:30"/>
    <s v="-1"/>
    <s v="318"/>
    <s v="-1"/>
    <s v="80.9139"/>
    <s v="26.815540000000002"/>
    <s v="80d 54' 50.04&quot; , 26d 48' 55.944&quot;_x000a_null"/>
    <s v="-1"/>
    <s v="-1"/>
    <s v="738"/>
    <s v="-1"/>
    <s v="2023-10-23"/>
    <s v="-1"/>
    <s v="-1"/>
    <s v="SAFFOLA MASALA OATS - CLASSIC MASALA TEST (NP9)"/>
    <s v="2023-10-31"/>
    <s v="17:46:2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8875"/>
    <n v="-1"/>
    <d v="2023-10-22T14:51:19"/>
    <s v="2234891034"/>
    <s v="Android_Subject"/>
    <m/>
    <s v="2.06:55:16"/>
    <d v="2023-10-22T15:03:51"/>
    <m/>
    <d v="2023-10-25T10:46:50"/>
    <m/>
    <m/>
    <b v="1"/>
    <n v="306"/>
    <b v="0"/>
    <m/>
    <s v="26.80899"/>
    <s v="80.901796667"/>
    <s v="Approved"/>
    <n v="5.5"/>
    <m/>
    <m/>
    <m/>
    <d v="2023-10-22T14:51:19"/>
    <d v="2023-10-22T15:03:50"/>
    <s v="Rupali Kaskar"/>
    <n v="-1"/>
    <s v="-1"/>
    <s v="-1"/>
    <s v="LIVE"/>
    <s v="For Placement"/>
    <s v=""/>
    <s v="311111116"/>
    <s v="Manu Shrivastava "/>
    <s v="-1"/>
    <s v="-1"/>
    <s v="1022"/>
    <s v="1451"/>
    <s v=""/>
    <s v="311111116-1022-1451"/>
    <s v="1"/>
    <s v="1"/>
    <s v="0"/>
    <s v="-1"/>
    <s v="-1"/>
    <s v="80.90185166666667"/>
    <s v="26.80895333333334"/>
    <s v="80d 54' 6.666&quot; , 26d 48' 32.232&quot;_x000a_null"/>
    <s v="96"/>
    <s v="-1"/>
    <s v="-1"/>
    <s v="0"/>
    <s v="100%"/>
    <s v="-1"/>
    <s v="CNST3"/>
    <s v="CS10"/>
    <s v="-1"/>
    <s v="-1"/>
    <s v="-1"/>
    <s v="-1"/>
    <s v="-1"/>
    <s v="2023-10-22T14:51:53+05:30"/>
    <s v="-1"/>
    <s v="2023-10-22T14:51:53+05:30"/>
    <s v="SPEAK TO WOMEN WHO ARE 25 - 45 YEARS OF AGE"/>
    <s v="-1"/>
    <s v="-1"/>
    <s v="-1"/>
    <s v="-1"/>
    <s v="-1"/>
    <s v="-1"/>
    <s v="-1"/>
    <s v="2023-10-22"/>
    <s v="14:52:24"/>
    <s v="-1"/>
    <s v="8"/>
    <s v="2023-10-22T14:52:25+05:30"/>
    <s v="-1"/>
    <s v="2"/>
    <s v="-1"/>
    <s v="Geeta Gupta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3"/>
    <s v="-1"/>
    <s v="NCCS A"/>
    <s v="It's usually me who chooses the food products that we use in this household"/>
    <s v="-1"/>
    <s v="2023-10-22T14:55:19+05:30"/>
    <s v="-1"/>
    <s v="206"/>
    <s v="2023-10-22T14:55:19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0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22T14:59:08+05:30"/>
    <s v="-1"/>
    <s v="22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2T14:59:25+05:30"/>
    <s v="2023-10-22T15:02:11+05:30"/>
    <s v="-1"/>
    <s v="452"/>
    <s v="-1"/>
    <s v="2023-10-22T14:59:25+05:30"/>
    <s v="2023-10-22T15:02:11+05:30"/>
    <s v="2023-10-22T15:02:11+05:30"/>
    <s v="-1"/>
    <s v="1697967131"/>
    <s v="2023-10-22T15:02:11+05:30"/>
    <s v="WILLING TO PARTICIPATE"/>
    <s v="-1"/>
    <s v=""/>
    <s v="-1"/>
    <s v="SAFFOLA MASALA OATS - CLASSIC MASALA CURRENT (AF3)"/>
    <s v="House no 564/60"/>
    <s v="00"/>
    <s v="Govind Nagar "/>
    <s v="226005"/>
    <s v="House no 564/60"/>
    <s v="00"/>
    <s v="Govind Nagar"/>
    <s v="226005"/>
    <s v="6387627312"/>
    <s v="-1"/>
    <s v="6387627312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22T15:03:46+05:30"/>
    <s v="-1"/>
    <s v="1697967226"/>
    <s v="-1"/>
    <s v="-1"/>
    <s v="-1"/>
    <s v="Screener Section 1"/>
    <s v="Screener Section 2"/>
    <s v="0"/>
    <s v="0"/>
    <s v="Main Section 3"/>
    <s v="0"/>
    <s v="Main Section 5"/>
    <s v="2023-10-22T15:03:46+05:30"/>
    <s v="2023-10-22T15:03:46+05:30"/>
    <s v="-1"/>
    <s v="261"/>
    <s v="-1"/>
    <s v="80.90179666666667"/>
    <s v="26.80899"/>
    <s v="80d 54' 6.468&quot; , 26d 48' 32.364&quot;_x000a_null"/>
    <s v="-1"/>
    <s v="-1"/>
    <s v="713"/>
    <s v="-1"/>
    <s v="2023-10-23"/>
    <s v="-1"/>
    <s v="-1"/>
    <s v="SAFFOLA MASALA OATS - CLASSIC MASALA CURRENT (AF3)"/>
    <s v="2023-10-31"/>
    <s v="17:46:3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9066"/>
    <n v="-1"/>
    <d v="2023-10-22T15:02:38"/>
    <s v="2234891034"/>
    <s v="Android_Subject"/>
    <m/>
    <s v="2.06:44:10"/>
    <d v="2023-10-22T15:15:02"/>
    <m/>
    <d v="2023-10-25T10:46:50"/>
    <m/>
    <m/>
    <b v="1"/>
    <n v="306"/>
    <b v="0"/>
    <m/>
    <s v="26.814925"/>
    <s v="80.914286667"/>
    <s v="Approved"/>
    <n v="5.5"/>
    <m/>
    <m/>
    <m/>
    <d v="2023-10-22T15:02:38"/>
    <d v="2023-10-22T15:14:58"/>
    <s v="Rupali Kaskar"/>
    <n v="-1"/>
    <s v="-1"/>
    <s v="-1"/>
    <s v="LIVE"/>
    <s v="For Placement"/>
    <s v=""/>
    <s v="311111113"/>
    <s v="Shalini Shrivastav"/>
    <s v="-1"/>
    <s v="-1"/>
    <s v="1022"/>
    <s v="1502"/>
    <s v=""/>
    <s v="311111113-1022-1502"/>
    <s v="1"/>
    <s v="1"/>
    <s v="0"/>
    <s v="-1"/>
    <s v="-1"/>
    <s v="80.91426499999999"/>
    <s v="26.814958333333333"/>
    <s v="80d 54' 51.354&quot; , 26d 48' 53.85&quot;_x000a_null"/>
    <s v="96"/>
    <s v="-1"/>
    <s v="-1"/>
    <s v="0"/>
    <s v="100%"/>
    <s v="-1"/>
    <s v="CNST3"/>
    <s v="CS10"/>
    <s v="-1"/>
    <s v="-1"/>
    <s v="-1"/>
    <s v="-1"/>
    <s v="-1"/>
    <s v="2023-10-22T15:02:57+05:30"/>
    <s v="-1"/>
    <s v="2023-10-22T15:02:57+05:30"/>
    <s v="SPEAK TO WOMEN WHO ARE 25 - 45 YEARS OF AGE"/>
    <s v="-1"/>
    <s v="-1"/>
    <s v="-1"/>
    <s v="-1"/>
    <s v="-1"/>
    <s v="-1"/>
    <s v="-1"/>
    <s v="2023-10-22"/>
    <s v="15:02:59"/>
    <s v="-1"/>
    <s v="8"/>
    <s v="2023-10-22T15:02:59+05:30"/>
    <s v="-1"/>
    <s v="2"/>
    <s v="-1"/>
    <s v="Nilam"/>
    <x v="2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2T15:05:01+05:30"/>
    <s v="-1"/>
    <s v="124"/>
    <s v="2023-10-22T15:05:0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2T15:08:15+05:30"/>
    <s v="-1"/>
    <s v="19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2T15:08:24+05:30"/>
    <s v="2023-10-22T15:08:35+05:30"/>
    <s v="-1"/>
    <s v="328"/>
    <s v="-1"/>
    <s v="2023-10-22T15:08:24+05:30"/>
    <s v="2023-10-22T15:08:35+05:30"/>
    <s v="2023-10-22T15:08:35+05:30"/>
    <s v="-1"/>
    <s v="1697967515"/>
    <s v="2023-10-22T15:08:35+05:30"/>
    <s v="WILLING TO PARTICIPATE"/>
    <s v="-1"/>
    <s v=""/>
    <s v="-1"/>
    <s v="SAFFOLA MASALA OATS - VEGGIE TWIST TEST (LK2)"/>
    <s v="554/575"/>
    <s v="Chota barha"/>
    <s v="Chota barha"/>
    <s v="226005"/>
    <s v="554/575"/>
    <s v="Chota barha"/>
    <s v="Chota barha"/>
    <s v="226005"/>
    <s v="9936916149"/>
    <s v="-1"/>
    <s v="9936916149"/>
    <s v="-1"/>
    <s v="SSC/ HSC"/>
    <s v="-1"/>
    <s v="HOUSEWIFE"/>
    <s v=""/>
    <s v="5"/>
    <s v="0"/>
    <s v="1"/>
    <s v="2"/>
    <s v="0"/>
    <s v="0"/>
    <s v="1"/>
    <s v="1"/>
    <s v="0"/>
    <s v="0"/>
    <s v="-1"/>
    <s v="-1"/>
    <s v="YES"/>
    <s v="2023-10-22T15:14:57+05:30"/>
    <s v="-1"/>
    <s v="1697967897"/>
    <s v="-1"/>
    <s v="-1"/>
    <s v="-1"/>
    <s v="Screener Section 1"/>
    <s v="Screener Section 2"/>
    <s v="0"/>
    <s v="0"/>
    <s v="Main Section 3"/>
    <s v="0"/>
    <s v="Main Section 5"/>
    <s v="2023-10-22T15:14:57+05:30"/>
    <s v="2023-10-22T15:14:57+05:30"/>
    <s v="-1"/>
    <s v="389"/>
    <s v="-1"/>
    <s v="80.91428666666667"/>
    <s v="26.814925000000002"/>
    <s v="80d 54' 51.432&quot; , 26d 48' 53.73&quot;_x000a_null"/>
    <s v="-1"/>
    <s v="-1"/>
    <s v="717"/>
    <s v="-1"/>
    <s v="2023-10-23"/>
    <s v="-1"/>
    <s v="-1"/>
    <s v="SAFFOLA MASALA OATS - VEGGIE TWIST TEST (LK2)"/>
    <s v="2023-10-31"/>
    <s v="16:46:4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9295"/>
    <n v="-1"/>
    <d v="2023-10-22T15:13:41"/>
    <s v="2234891034"/>
    <s v="Android_Subject"/>
    <m/>
    <s v="2.06:33:22"/>
    <d v="2023-10-22T15:26:06"/>
    <m/>
    <d v="2023-10-25T10:46:50"/>
    <m/>
    <m/>
    <b v="1"/>
    <n v="306"/>
    <b v="0"/>
    <m/>
    <s v="26.809003333"/>
    <s v="80.901695"/>
    <s v="Approved"/>
    <n v="5.5"/>
    <m/>
    <m/>
    <m/>
    <d v="2023-10-22T15:13:41"/>
    <d v="2023-10-22T15:26:04"/>
    <s v="Rupali Kaskar"/>
    <n v="-1"/>
    <s v="-1"/>
    <s v="-1"/>
    <s v="LIVE"/>
    <s v="For Placement"/>
    <s v=""/>
    <s v="311111116"/>
    <s v="Manu Shrivastava "/>
    <s v="-1"/>
    <s v="-1"/>
    <s v="1022"/>
    <s v="1513"/>
    <s v=""/>
    <s v="311111116-1022-1513"/>
    <s v="1"/>
    <s v="1"/>
    <s v="0"/>
    <s v="-1"/>
    <s v="-1"/>
    <s v="80.90174499999999"/>
    <s v="26.808888333333336"/>
    <s v="80d 54' 6.282&quot; , 26d 48' 31.998&quot;_x000a_null"/>
    <s v="96"/>
    <s v="-1"/>
    <s v="-1"/>
    <s v="0"/>
    <s v="100%"/>
    <s v="-1"/>
    <s v="CNST3"/>
    <s v="CS10"/>
    <s v="-1"/>
    <s v="-1"/>
    <s v="-1"/>
    <s v="-1"/>
    <s v="-1"/>
    <s v="2023-10-22T15:14:08+05:30"/>
    <s v="-1"/>
    <s v="2023-10-22T15:14:08+05:30"/>
    <s v="SPEAK TO WOMEN WHO ARE 25 - 45 YEARS OF AGE"/>
    <s v="-1"/>
    <s v="-1"/>
    <s v="-1"/>
    <s v="-1"/>
    <s v="-1"/>
    <s v="-1"/>
    <s v="-1"/>
    <s v="2023-10-22"/>
    <s v="15:14:10"/>
    <s v="-1"/>
    <s v="8"/>
    <s v="2023-10-22T15:14:11+05:30"/>
    <s v="-1"/>
    <s v="2"/>
    <s v="-1"/>
    <s v="Rashmi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2T15:16:16+05:30"/>
    <s v="-1"/>
    <s v="128"/>
    <s v="2023-10-22T15:16:1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2T15:19:12+05:30"/>
    <s v="-1"/>
    <s v="17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2T15:19:17+05:30"/>
    <s v="2023-10-22T15:19:17+05:30"/>
    <s v="-1"/>
    <s v="309"/>
    <s v="-1"/>
    <s v="2023-10-22T15:19:17+05:30"/>
    <s v="2023-10-22T15:19:17+05:30"/>
    <s v="2023-10-22T15:19:17+05:30"/>
    <s v="-1"/>
    <s v="1697968157"/>
    <s v="2023-10-22T15:19:17+05:30"/>
    <s v="WILLING TO PARTICIPATE"/>
    <s v="-1"/>
    <s v=""/>
    <s v="-1"/>
    <s v="SAFFOLA MASALA OATS - CLASSIC MASALA CURRENT (AF3)"/>
    <s v="House no 564/100"/>
    <s v="00"/>
    <s v="Govind Nagar"/>
    <s v="226005"/>
    <s v="House no 564/100"/>
    <s v="00"/>
    <s v="Govind Nagar"/>
    <s v="226005"/>
    <s v="8299094272"/>
    <s v="-1"/>
    <s v="8299094272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22T15:26:03+05:30"/>
    <s v="-1"/>
    <s v="1697968563"/>
    <s v="-1"/>
    <s v="-1"/>
    <s v="-1"/>
    <s v="Screener Section 1"/>
    <s v="Screener Section 2"/>
    <s v="0"/>
    <s v="0"/>
    <s v="Main Section 3"/>
    <s v="0"/>
    <s v="Main Section 5"/>
    <s v="2023-10-22T15:26:03+05:30"/>
    <s v="2023-10-22T15:26:03+05:30"/>
    <s v="-1"/>
    <s v="323"/>
    <s v="-1"/>
    <s v="80.901695"/>
    <s v="26.809003333333333"/>
    <s v="80d 54' 6.102&quot; , 26d 48' 32.412&quot;_x000a_null"/>
    <s v="-1"/>
    <s v="-1"/>
    <s v="632"/>
    <s v="-1"/>
    <s v="2023-10-23"/>
    <s v="-1"/>
    <s v="-1"/>
    <s v="SAFFOLA MASALA OATS - CLASSIC MASALA CURRENT (AF3)"/>
    <s v="2023-10-31"/>
    <s v="17:47:0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9584"/>
    <n v="-1"/>
    <d v="2023-10-22T15:33:15"/>
    <s v="2234891034"/>
    <s v="Android_Subject"/>
    <m/>
    <s v="2.06:14:04"/>
    <d v="2023-10-22T15:43:19"/>
    <m/>
    <d v="2023-10-25T10:46:50"/>
    <m/>
    <m/>
    <b v="1"/>
    <n v="306"/>
    <b v="0"/>
    <m/>
    <s v="26.808941667"/>
    <s v="80.901751667"/>
    <s v="Approved"/>
    <n v="5.5"/>
    <m/>
    <m/>
    <m/>
    <d v="2023-10-22T15:33:15"/>
    <d v="2023-10-22T15:43:17"/>
    <s v="Rupali Kaskar"/>
    <n v="-1"/>
    <s v="-1"/>
    <s v="-1"/>
    <s v="LIVE"/>
    <s v="For Placement"/>
    <s v=""/>
    <s v="311111116"/>
    <s v="Manu Shrivastava "/>
    <s v="-1"/>
    <s v="-1"/>
    <s v="1022"/>
    <s v="1533"/>
    <s v=""/>
    <s v="311111116-1022-1533"/>
    <s v="1"/>
    <s v="1"/>
    <s v="0"/>
    <s v="-1"/>
    <s v="-1"/>
    <s v="80.90172166666666"/>
    <s v="26.808968333333336"/>
    <s v="80d 54' 6.198&quot; , 26d 48' 32.286&quot;_x000a_null"/>
    <s v="96"/>
    <s v="-1"/>
    <s v="-1"/>
    <s v="0"/>
    <s v="100%"/>
    <s v="-1"/>
    <s v="CNST3"/>
    <s v="CS10"/>
    <s v="-1"/>
    <s v="-1"/>
    <s v="-1"/>
    <s v="-1"/>
    <s v="-1"/>
    <s v="2023-10-22T15:33:25+05:30"/>
    <s v="-1"/>
    <s v="2023-10-22T15:33:25+05:30"/>
    <s v="SPEAK TO WOMEN WHO ARE 25 - 45 YEARS OF AGE"/>
    <s v="-1"/>
    <s v="-1"/>
    <s v="-1"/>
    <s v="-1"/>
    <s v="-1"/>
    <s v="-1"/>
    <s v="-1"/>
    <s v="2023-10-22"/>
    <s v="15:33:29"/>
    <s v="-1"/>
    <s v="8"/>
    <s v="2023-10-22T15:33:30+05:30"/>
    <s v="-1"/>
    <s v="2"/>
    <s v="-1"/>
    <s v="Pooja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2T15:35:37+05:30"/>
    <s v="-1"/>
    <s v="132"/>
    <s v="2023-10-22T15:35:37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Maggi Cuppa Noodles"/>
    <s v="0"/>
    <s v="0"/>
    <s v="0"/>
    <s v="0"/>
    <s v="0"/>
    <s v="0"/>
    <s v="0"/>
    <s v="0"/>
    <s v="0"/>
    <s v="0"/>
    <s v="0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Sunfeast Yippee Noodles"/>
    <s v="2023-10-22T15:38:53+05:30"/>
    <s v="-1"/>
    <s v="19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2T15:38:59+05:30"/>
    <s v="2023-10-22T15:39:25+05:30"/>
    <s v="-1"/>
    <s v="335"/>
    <s v="-1"/>
    <s v="2023-10-22T15:38:59+05:30"/>
    <s v="2023-10-22T15:39:25+05:30"/>
    <s v="2023-10-22T15:39:25+05:30"/>
    <s v="-1"/>
    <s v="1697969365"/>
    <s v="2023-10-22T15:39:25+05:30"/>
    <s v="WILLING TO PARTICIPATE"/>
    <s v="-1"/>
    <s v=""/>
    <s v="-1"/>
    <s v="SAFFOLA MASALA OATS - CLASSIC MASALA TEST (NP9)"/>
    <s v="House no 564/105"/>
    <s v="00"/>
    <s v="Govind Nagar"/>
    <s v="226005"/>
    <s v="House no 564/105"/>
    <s v="00"/>
    <s v="Govind Nagar"/>
    <s v="226005"/>
    <s v="9044000613"/>
    <s v="-1"/>
    <s v="9044000613"/>
    <s v="-1"/>
    <s v="SSC/ HSC"/>
    <s v="-1"/>
    <s v="HOUSEWIFE"/>
    <s v=""/>
    <s v="3"/>
    <s v="0"/>
    <s v="0"/>
    <s v="1"/>
    <s v="1"/>
    <s v="1"/>
    <s v="0"/>
    <s v="0"/>
    <s v="0"/>
    <s v="0"/>
    <s v="-1"/>
    <s v="-1"/>
    <s v="YES"/>
    <s v="2023-10-22T15:43:16+05:30"/>
    <s v="-1"/>
    <s v="1697969596"/>
    <s v="-1"/>
    <s v="-1"/>
    <s v="-1"/>
    <s v="Screener Section 1"/>
    <s v="Screener Section 2"/>
    <s v="0"/>
    <s v="0"/>
    <s v="Main Section 3"/>
    <s v="0"/>
    <s v="Main Section 5"/>
    <s v="2023-10-22T15:43:16+05:30"/>
    <s v="2023-10-22T15:43:16+05:30"/>
    <s v="-1"/>
    <s v="256"/>
    <s v="-1"/>
    <s v="80.90175166666667"/>
    <s v="26.80894166666667"/>
    <s v="80d 54' 6.306&quot; , 26d 48' 32.19&quot;_x000a_null"/>
    <s v="-1"/>
    <s v="-1"/>
    <s v="591"/>
    <s v="-1"/>
    <s v="2023-10-23"/>
    <s v="-1"/>
    <s v="-1"/>
    <s v="SAFFOLA MASALA OATS - CLASSIC MASALA TEST (NP9)"/>
    <s v="2023-10-31"/>
    <s v="17:47:18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9920"/>
    <n v="-1"/>
    <d v="2023-10-22T15:53:01"/>
    <s v="2234891034"/>
    <s v="Android_Subject"/>
    <m/>
    <s v="2.05:54:30"/>
    <d v="2023-10-22T16:04:21"/>
    <m/>
    <d v="2023-10-25T10:46:50"/>
    <m/>
    <m/>
    <b v="1"/>
    <n v="306"/>
    <b v="0"/>
    <m/>
    <s v="26.809046667"/>
    <s v="80.90184"/>
    <s v="Approved"/>
    <n v="5.5"/>
    <m/>
    <m/>
    <m/>
    <d v="2023-10-22T15:53:01"/>
    <d v="2023-10-22T16:04:17"/>
    <s v="Rupali Kaskar"/>
    <n v="-1"/>
    <s v="-1"/>
    <s v="-1"/>
    <s v="LIVE"/>
    <s v="For Placement"/>
    <s v=""/>
    <s v="311111116"/>
    <s v="Manu Shrivastava "/>
    <s v="-1"/>
    <s v="-1"/>
    <s v="1022"/>
    <s v="1553"/>
    <s v=""/>
    <s v="311111116-1022-1553"/>
    <s v="1"/>
    <s v="1"/>
    <s v="0"/>
    <s v="-1"/>
    <s v="-1"/>
    <s v="80.90174499999999"/>
    <s v="26.80898"/>
    <s v="80d 54' 6.282&quot; , 26d 48' 32.328&quot;_x000a_null"/>
    <s v="96"/>
    <s v="-1"/>
    <s v="-1"/>
    <s v="0"/>
    <s v="100%"/>
    <s v="-1"/>
    <s v="CNST3"/>
    <s v="CS10"/>
    <s v="-1"/>
    <s v="-1"/>
    <s v="-1"/>
    <s v="-1"/>
    <s v="-1"/>
    <s v="2023-10-22T15:53:13+05:30"/>
    <s v="-1"/>
    <s v="2023-10-22T15:53:13+05:30"/>
    <s v="SPEAK TO WOMEN WHO ARE 25 - 45 YEARS OF AGE"/>
    <s v="-1"/>
    <s v="-1"/>
    <s v="-1"/>
    <s v="-1"/>
    <s v="-1"/>
    <s v="-1"/>
    <s v="-1"/>
    <s v="2023-10-22"/>
    <s v="15:53:39"/>
    <s v="-1"/>
    <s v="8"/>
    <s v="2023-10-22T15:53:40+05:30"/>
    <s v="-1"/>
    <s v="2"/>
    <s v="-1"/>
    <s v="Kesar Singh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2T15:55:58+05:30"/>
    <s v="-1"/>
    <s v="165"/>
    <s v="2023-10-22T15:55:58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2T15:59:02+05:30"/>
    <s v="-1"/>
    <s v="1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2T15:59:07+05:30"/>
    <s v="2023-10-22T15:59:07+05:30"/>
    <s v="-1"/>
    <s v="355"/>
    <s v="-1"/>
    <s v="2023-10-22T15:59:07+05:30"/>
    <s v="2023-10-22T15:59:07+05:30"/>
    <s v="2023-10-22T15:59:07+05:30"/>
    <s v="-1"/>
    <s v="1697970547"/>
    <s v="2023-10-22T15:59:07+05:30"/>
    <s v="WILLING TO PARTICIPATE"/>
    <s v="-1"/>
    <s v=""/>
    <s v="-1"/>
    <s v="SAFFOLA MASALA OATS - CLASSIC MASALA TEST (NP9)"/>
    <s v="House no 564/110"/>
    <s v="00"/>
    <s v="Govind Nagar"/>
    <s v="226005"/>
    <s v="House no 564/110"/>
    <s v="00"/>
    <s v="Govind Nagar"/>
    <s v="226005"/>
    <s v="9335633740"/>
    <s v="-1"/>
    <s v="9335633740"/>
    <s v="-1"/>
    <s v="SSC/ HSC"/>
    <s v="-1"/>
    <s v="HOUSEWIFE"/>
    <s v=""/>
    <s v="5"/>
    <s v="0"/>
    <s v="0"/>
    <s v="0"/>
    <s v="1"/>
    <s v="2"/>
    <s v="1"/>
    <s v="1"/>
    <s v="0"/>
    <s v="0"/>
    <s v="-1"/>
    <s v="-1"/>
    <s v="YES"/>
    <s v="2023-10-22T16:04:17+05:30"/>
    <s v="-1"/>
    <s v="1697970857"/>
    <s v="-1"/>
    <s v="-1"/>
    <s v="-1"/>
    <s v="Screener Section 1"/>
    <s v="Screener Section 2"/>
    <s v="0"/>
    <s v="0"/>
    <s v="Main Section 3"/>
    <s v="0"/>
    <s v="Main Section 5"/>
    <s v="2023-10-22T16:04:17+05:30"/>
    <s v="2023-10-22T16:04:17+05:30"/>
    <s v="-1"/>
    <s v="309"/>
    <s v="-1"/>
    <s v="80.90183999999999"/>
    <s v="26.80904666666667"/>
    <s v="80d 54' 6.624&quot; , 26d 48' 32.568&quot;_x000a_null"/>
    <s v="-1"/>
    <s v="-1"/>
    <s v="664"/>
    <s v="-1"/>
    <s v="2023-10-23"/>
    <s v="-1"/>
    <s v="-1"/>
    <s v="SAFFOLA MASALA OATS - CLASSIC MASALA TEST (NP9)"/>
    <s v="2023-10-31"/>
    <s v="15:47:3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99978"/>
    <n v="-1"/>
    <d v="2023-10-22T15:49:23"/>
    <s v="2234891034"/>
    <s v="Android_Subject"/>
    <m/>
    <s v="2.05:58:24"/>
    <d v="2023-10-22T16:06:45"/>
    <m/>
    <d v="2023-10-25T10:46:50"/>
    <m/>
    <m/>
    <b v="1"/>
    <n v="306"/>
    <b v="0"/>
    <m/>
    <s v="26.814751667"/>
    <s v="80.91443"/>
    <s v="Approved"/>
    <n v="5.5"/>
    <m/>
    <m/>
    <m/>
    <d v="2023-10-22T15:49:23"/>
    <d v="2023-10-22T16:06:42"/>
    <s v="Rupali Kaskar"/>
    <n v="-1"/>
    <s v="-1"/>
    <s v="-1"/>
    <s v="LIVE"/>
    <s v="For Placement"/>
    <s v=""/>
    <s v="311111113"/>
    <s v="Shalini Shrivastav"/>
    <s v="-1"/>
    <s v="-1"/>
    <s v="1022"/>
    <s v="1549"/>
    <s v=""/>
    <s v="311111113-1022-1549"/>
    <s v="1"/>
    <s v="1"/>
    <s v="0"/>
    <s v="-1"/>
    <s v="-1"/>
    <s v="80.91445166666668"/>
    <s v="26.814739999999997"/>
    <s v="80d 54' 52.026&quot; , 26d 48' 53.064&quot;_x000a_null"/>
    <s v="96"/>
    <s v="-1"/>
    <s v="-1"/>
    <s v="0"/>
    <s v="100%"/>
    <s v="-1"/>
    <s v="CNST3"/>
    <s v="CS10"/>
    <s v="-1"/>
    <s v="-1"/>
    <s v="-1"/>
    <s v="-1"/>
    <s v="-1"/>
    <s v="2023-10-22T15:50:04+05:30"/>
    <s v="-1"/>
    <s v="2023-10-22T15:50:04+05:30"/>
    <s v="SPEAK TO WOMEN WHO ARE 25 - 45 YEARS OF AGE"/>
    <s v="-1"/>
    <s v="-1"/>
    <s v="-1"/>
    <s v="-1"/>
    <s v="-1"/>
    <s v="-1"/>
    <s v="-1"/>
    <s v="2023-10-22"/>
    <s v="15:50:12"/>
    <s v="-1"/>
    <s v="8"/>
    <s v="2023-10-22T15:50:12+05:30"/>
    <s v="-1"/>
    <s v="2"/>
    <s v="-1"/>
    <s v="Sagun"/>
    <x v="2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2T15:52:31+05:30"/>
    <s v="-1"/>
    <s v="147"/>
    <s v="2023-10-22T15:52:3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Maggi Vegetable Atta Noodles"/>
    <s v="2023-10-22T15:57:43+05:30"/>
    <s v="-1"/>
    <s v="3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2T15:57:54+05:30"/>
    <s v="2023-10-22T15:57:54+05:30"/>
    <s v="-1"/>
    <s v="470"/>
    <s v="-1"/>
    <s v="2023-10-22T15:57:54+05:30"/>
    <s v="2023-10-22T15:57:54+05:30"/>
    <s v="2023-10-22T15:57:54+05:30"/>
    <s v="-1"/>
    <s v="1697970474"/>
    <s v="2023-10-22T15:57:54+05:30"/>
    <s v="WILLING TO PARTICIPATE"/>
    <s v="-1"/>
    <s v=""/>
    <s v="-1"/>
    <s v="SAFFOLA MASALA OATS - VEGGIE TWIST CURRENT (BJ6)"/>
    <s v="554/9kha"/>
    <s v="Chota barha "/>
    <s v="Chota barha"/>
    <s v="226005"/>
    <s v="554/9kha"/>
    <s v="Chota barha"/>
    <s v="Chota barha"/>
    <s v="226005"/>
    <s v="7317569525"/>
    <s v="-1"/>
    <s v="7317569525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2T16:06:41+05:30"/>
    <s v="-1"/>
    <s v="1697971001"/>
    <s v="-1"/>
    <s v="-1"/>
    <s v="-1"/>
    <s v="Screener Section 1"/>
    <s v="Screener Section 2"/>
    <s v="0"/>
    <s v="0"/>
    <s v="Main Section 3"/>
    <s v="0"/>
    <s v="Main Section 5"/>
    <s v="2023-10-22T16:06:41+05:30"/>
    <s v="2023-10-22T16:06:41+05:30"/>
    <s v="-1"/>
    <s v="527"/>
    <s v="-1"/>
    <s v="80.91443"/>
    <s v="26.814751666666666"/>
    <s v="80d 54' 51.948&quot; , 26d 48' 53.106&quot;_x000a_null"/>
    <s v="-1"/>
    <s v="-1"/>
    <s v="997"/>
    <s v="-1"/>
    <s v="2023-10-23"/>
    <s v="-1"/>
    <s v="-1"/>
    <s v="SAFFOLA MASALA OATS - VEGGIE TWIST CURRENT (BJ6)"/>
    <s v="2023-10-31"/>
    <s v="17:47:4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00935"/>
    <n v="-1"/>
    <d v="2023-10-22T16:54:47"/>
    <s v="2234891034"/>
    <s v="Android_Subject"/>
    <m/>
    <s v="2.04:53:40"/>
    <d v="2023-10-22T17:06:18"/>
    <m/>
    <d v="2023-10-25T10:46:50"/>
    <m/>
    <m/>
    <b v="1"/>
    <n v="306"/>
    <b v="0"/>
    <m/>
    <s v="26.811815"/>
    <s v="80.909866667"/>
    <s v="Approved"/>
    <n v="5.5"/>
    <m/>
    <m/>
    <m/>
    <d v="2023-10-22T16:54:47"/>
    <d v="2023-10-22T17:06:17"/>
    <s v="Rupali Kaskar"/>
    <n v="-1"/>
    <s v="-1"/>
    <s v="-1"/>
    <s v="LIVE"/>
    <s v="For Placement"/>
    <s v=""/>
    <s v="311111116"/>
    <s v="Manu Shrivastava "/>
    <s v="-1"/>
    <s v="-1"/>
    <s v="1022"/>
    <s v="1654"/>
    <s v=""/>
    <s v="311111116-1022-1654"/>
    <s v="1"/>
    <s v="1"/>
    <s v="0"/>
    <s v="-1"/>
    <s v="-1"/>
    <s v="80.90990333333333"/>
    <s v="26.811833333333333"/>
    <s v="80d 54' 35.652&quot; , 26d 48' 42.6&quot;_x000a_null"/>
    <s v="96"/>
    <s v="-1"/>
    <s v="-1"/>
    <s v="0"/>
    <s v="100%"/>
    <s v="-1"/>
    <s v="CNST3"/>
    <s v="CS10"/>
    <s v="-1"/>
    <s v="-1"/>
    <s v="-1"/>
    <s v="-1"/>
    <s v="-1"/>
    <s v="2023-10-22T16:55:03+05:30"/>
    <s v="-1"/>
    <s v="2023-10-22T16:55:03+05:30"/>
    <s v="SPEAK TO WOMEN WHO ARE 25 - 45 YEARS OF AGE"/>
    <s v="-1"/>
    <s v="-1"/>
    <s v="-1"/>
    <s v="-1"/>
    <s v="-1"/>
    <s v="-1"/>
    <s v="-1"/>
    <s v="2023-10-22"/>
    <s v="16:55:09"/>
    <s v="-1"/>
    <s v="8"/>
    <s v="2023-10-22T16:55:10+05:30"/>
    <s v="-1"/>
    <s v="2"/>
    <s v="-1"/>
    <s v="Soniya"/>
    <x v="2"/>
    <x v="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2T16:58:02+05:30"/>
    <s v="-1"/>
    <s v="179"/>
    <s v="2023-10-22T16:58:0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Ching's Instant Noodles"/>
    <s v="0"/>
    <s v="0"/>
    <s v="0"/>
    <s v="Maggi Oats Noodles"/>
    <s v="Maggi Vegetable Atta Noodles"/>
    <s v="0"/>
    <s v="0"/>
    <s v="Saffola Oodles"/>
    <s v="0"/>
    <s v="0"/>
    <s v="0"/>
    <s v="0"/>
    <s v="0"/>
    <s v="0"/>
    <s v="0"/>
    <s v="0"/>
    <s v="Ching's Instant Noodles"/>
    <s v="2023-10-22T17:01:06+05:30"/>
    <s v="-1"/>
    <s v="1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2T17:01:11+05:30"/>
    <s v="2023-10-22T17:01:11+05:30"/>
    <s v="-1"/>
    <s v="368"/>
    <s v="-1"/>
    <s v="2023-10-22T17:01:11+05:30"/>
    <s v="2023-10-22T17:01:11+05:30"/>
    <s v="2023-10-22T17:01:11+05:30"/>
    <s v="-1"/>
    <s v="1697974271"/>
    <s v="2023-10-22T17:01:11+05:30"/>
    <s v="WILLING TO PARTICIPATE"/>
    <s v="-1"/>
    <s v=""/>
    <s v="-1"/>
    <s v="SAFFOLA MASALA OATS - CLASSIC MASALA TEST (NP9)"/>
    <s v="House no 564/112"/>
    <s v="00"/>
    <s v="Govind Nagar"/>
    <s v="226005"/>
    <s v="House no 564/112"/>
    <s v="00"/>
    <s v="Govind Nagar"/>
    <s v="226005"/>
    <s v="7985316915"/>
    <s v="-1"/>
    <s v="7985316915"/>
    <s v="-1"/>
    <s v="SSC/ HSC"/>
    <s v="-1"/>
    <s v="HOUSEWIFE"/>
    <s v=""/>
    <s v="5"/>
    <s v="0"/>
    <s v="0"/>
    <s v="2"/>
    <s v="1"/>
    <s v="0"/>
    <s v="1"/>
    <s v="1"/>
    <s v="0"/>
    <s v="0"/>
    <s v="-1"/>
    <s v="-1"/>
    <s v="YES"/>
    <s v="2023-10-22T17:06:16+05:30"/>
    <s v="-1"/>
    <s v="1697974576"/>
    <s v="-1"/>
    <s v="-1"/>
    <s v="-1"/>
    <s v="Screener Section 1"/>
    <s v="Screener Section 2"/>
    <s v="0"/>
    <s v="0"/>
    <s v="Main Section 3"/>
    <s v="0"/>
    <s v="Main Section 5"/>
    <s v="2023-10-22T17:06:16+05:30"/>
    <s v="2023-10-22T17:06:16+05:30"/>
    <s v="-1"/>
    <s v="305"/>
    <s v="-1"/>
    <s v="80.90986666666666"/>
    <s v="26.811815000000003"/>
    <s v="80d 54' 35.52&quot; , 26d 48' 42.534&quot;_x000a_null"/>
    <s v="-1"/>
    <s v="-1"/>
    <s v="673"/>
    <s v="-1"/>
    <s v="2023-10-23"/>
    <s v="-1"/>
    <s v="-1"/>
    <s v="SAFFOLA MASALA OATS - CLASSIC MASALA TEST (NP9)"/>
    <s v="2023-10-31"/>
    <s v="15:48:26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5648"/>
    <n v="-1"/>
    <d v="2023-10-23T12:38:56"/>
    <s v="2234891007"/>
    <s v="Android_Subject"/>
    <m/>
    <d v="1899-12-30T00:17:21"/>
    <d v="2023-10-23T13:13:09"/>
    <m/>
    <d v="2023-10-24T14:38:06"/>
    <m/>
    <m/>
    <b v="1"/>
    <n v="306"/>
    <b v="0"/>
    <m/>
    <m/>
    <m/>
    <s v="Approved"/>
    <n v="5.5"/>
    <m/>
    <m/>
    <m/>
    <d v="2023-10-23T12:38:56"/>
    <d v="2023-10-23T12:56:17"/>
    <s v="Inder Jha"/>
    <n v="-1"/>
    <s v="-1"/>
    <s v="-1"/>
    <s v="LIVE"/>
    <s v="-1"/>
    <s v=""/>
    <s v="111111119"/>
    <s v="rakesh kumar gupta "/>
    <s v="-1"/>
    <s v="-1"/>
    <s v="1023"/>
    <s v="1238"/>
    <s v=""/>
    <s v="111111119-1023-123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2:39:17+05:30"/>
    <s v="-1"/>
    <s v="2023-10-23T12:39:29+05:30"/>
    <s v="SPEAK TO WOMEN WHO ARE 25 - 45 YEARS OF AGE"/>
    <s v="-1"/>
    <s v="-1"/>
    <s v="-1"/>
    <s v="-1"/>
    <s v="-1"/>
    <s v="-1"/>
    <s v="-1"/>
    <s v="2023-10-23"/>
    <s v="12:39:55"/>
    <s v="-1"/>
    <s v="8"/>
    <s v="2023-10-23T12:39:57+05:30"/>
    <s v="-1"/>
    <s v="3"/>
    <s v="-1"/>
    <s v="renu"/>
    <x v="0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3T12:46:53+05:30"/>
    <s v="-1"/>
    <s v="444"/>
    <s v="2023-10-23T12:46:5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Kwality"/>
    <s v="0"/>
    <s v="0"/>
    <s v="0"/>
    <s v="0"/>
    <s v="0"/>
    <s v="0"/>
    <s v="0"/>
    <s v="0"/>
    <s v="0"/>
    <s v="0"/>
    <s v="Kellogg's"/>
    <s v="0"/>
    <s v="0"/>
    <s v="Knorr Soupy Noodles"/>
    <s v="Maggi Masala Noodles"/>
    <s v="0"/>
    <s v="0"/>
    <s v="0"/>
    <s v="Maggi Cuppa Noodles"/>
    <s v="Saffola Oodles"/>
    <s v="Sunfeast Yippee Noodles"/>
    <s v="0"/>
    <s v="0"/>
    <s v="Wai Wai Noodles"/>
    <s v="0"/>
    <s v="0"/>
    <s v="0"/>
    <s v="0"/>
    <s v="0"/>
    <s v="0"/>
    <s v="Knorr Soupy Noodles"/>
    <s v="0"/>
    <s v="0"/>
    <s v="0"/>
    <s v="0"/>
    <s v="0"/>
    <s v="Saffola Oodles"/>
    <s v="0"/>
    <s v="0"/>
    <s v="0"/>
    <s v="0"/>
    <s v="0"/>
    <s v="0"/>
    <s v="0"/>
    <s v="0"/>
    <s v="Knorr Soupy Noodles"/>
    <s v="2023-10-23T12:51:44+05:30"/>
    <s v="-1"/>
    <s v="29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3T12:52:05+05:30"/>
    <s v="2023-10-23T12:52:05+05:30"/>
    <s v="-1"/>
    <s v="766"/>
    <s v="-1"/>
    <s v="2023-10-23T12:52:05+05:30"/>
    <s v="2023-10-23T12:52:05+05:30"/>
    <s v="2023-10-23T12:52:05+05:30"/>
    <s v="-1"/>
    <s v="1698045725"/>
    <s v="2023-10-23T12:52:05+05:30"/>
    <s v="WILLING TO PARTICIPATE"/>
    <s v="-1"/>
    <s v=""/>
    <s v="-1"/>
    <s v="SAFFOLA MASALA OATS - VEGGIE TWIST TEST (LK2)"/>
    <s v="h.no.14"/>
    <s v="3"/>
    <s v="ram nagar extn."/>
    <s v="110051"/>
    <s v="h.no.14"/>
    <s v="3"/>
    <s v="ram nagar extn."/>
    <s v="110051"/>
    <s v="7827867768"/>
    <s v="-1"/>
    <s v="7827867768"/>
    <s v="-1"/>
    <s v="GRADUATE/ POST GRADUATE: GENERAL"/>
    <s v="-1"/>
    <s v="HOUSEWIFE"/>
    <s v=""/>
    <s v="5"/>
    <s v="0"/>
    <s v="2"/>
    <s v="0"/>
    <s v="0"/>
    <s v="1"/>
    <s v="1"/>
    <s v="0"/>
    <s v="0"/>
    <s v="1"/>
    <s v="-1"/>
    <s v="-1"/>
    <s v="YES"/>
    <s v="2023-10-23T12:56:15+05:30"/>
    <s v="-1"/>
    <s v="1698045975"/>
    <s v="-1"/>
    <s v="-1"/>
    <s v="-1"/>
    <s v="Screener Section 1"/>
    <s v="Screener Section 2"/>
    <s v="0"/>
    <s v="0"/>
    <s v="Main Section 3"/>
    <s v="0"/>
    <s v="Main Section 5"/>
    <s v="2023-10-23T12:56:15+05:30"/>
    <s v="2023-10-23T12:56:15+05:30"/>
    <s v="-1"/>
    <s v="250"/>
    <s v="-1"/>
    <s v="NaN"/>
    <s v="NaN"/>
    <s v="-1"/>
    <s v="-1"/>
    <s v="-1"/>
    <s v="101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5965"/>
    <n v="-1"/>
    <d v="2023-10-23T13:12:28"/>
    <s v="2234891007"/>
    <s v="Android_Subject"/>
    <m/>
    <d v="1899-12-30T00:13:58"/>
    <d v="2023-10-23T13:26:36"/>
    <m/>
    <d v="2023-10-24T14:38:06"/>
    <m/>
    <m/>
    <b v="1"/>
    <n v="306"/>
    <b v="0"/>
    <m/>
    <m/>
    <m/>
    <s v="Approved"/>
    <n v="5.5"/>
    <m/>
    <m/>
    <m/>
    <d v="2023-10-23T13:12:28"/>
    <d v="2023-10-23T13:26:26"/>
    <s v="Inder Jha"/>
    <n v="-1"/>
    <s v="-1"/>
    <s v="-1"/>
    <s v="LIVE"/>
    <s v="-1"/>
    <s v=""/>
    <s v="111111119"/>
    <s v="Rakesh Kumar Gupta "/>
    <s v="-1"/>
    <s v="-1"/>
    <s v="1023"/>
    <s v="1312"/>
    <s v=""/>
    <s v="111111119-1023-131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3:12:49+05:30"/>
    <s v="-1"/>
    <s v="2023-10-23T13:12:49+05:30"/>
    <s v="SPEAK TO WOMEN WHO ARE 25 - 45 YEARS OF AGE"/>
    <s v="-1"/>
    <s v="-1"/>
    <s v="-1"/>
    <s v="-1"/>
    <s v="-1"/>
    <s v="-1"/>
    <s v="-1"/>
    <s v="2023-10-23"/>
    <s v="13:13:13"/>
    <s v="-1"/>
    <s v="8"/>
    <s v="2023-10-23T13:13:14+05:30"/>
    <s v="-1"/>
    <s v="3"/>
    <s v="-1"/>
    <s v="dalisha"/>
    <x v="0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3T13:18:40+05:30"/>
    <s v="-1"/>
    <s v="351"/>
    <s v="2023-10-23T13:18:40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Kwality"/>
    <s v="0"/>
    <s v="0"/>
    <s v="Patanjali Cornflakes"/>
    <s v="Soulfull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3:22:48+05:30"/>
    <s v="-1"/>
    <s v="24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3T13:23:36+05:30"/>
    <s v="2023-10-23T13:23:36+05:30"/>
    <s v="-1"/>
    <s v="644"/>
    <s v="-1"/>
    <s v="2023-10-23T13:23:36+05:30"/>
    <s v="2023-10-23T13:23:36+05:30"/>
    <s v="2023-10-23T13:23:36+05:30"/>
    <s v="-1"/>
    <s v="1698047616"/>
    <s v="2023-10-23T13:23:36+05:30"/>
    <s v="WILLING TO PARTICIPATE"/>
    <s v="-1"/>
    <s v=""/>
    <s v="-1"/>
    <s v="SAFFOLA MASALA OATS - VEGGIE TWIST CURRENT (BJ6)"/>
    <s v="h.no.16 gr floor "/>
    <s v="3"/>
    <s v="ramnagar  Delhi "/>
    <s v="110051"/>
    <s v="h.no.16 gr floor"/>
    <s v="3"/>
    <s v="ramnagar  Delhi"/>
    <s v="110051"/>
    <s v="8700518234"/>
    <s v="-1"/>
    <s v="8700518234"/>
    <s v="-1"/>
    <s v="GRADUATE/ POST GRADUATE: GENERAL"/>
    <s v="-1"/>
    <s v="HOUSEWIFE"/>
    <s v=""/>
    <s v="5"/>
    <s v="0"/>
    <s v="1"/>
    <s v="1"/>
    <s v="0"/>
    <s v="0"/>
    <s v="1"/>
    <s v="1"/>
    <s v="0"/>
    <s v="1"/>
    <s v="-1"/>
    <s v="-1"/>
    <s v="YES"/>
    <s v="2023-10-23T13:26:25+05:30"/>
    <s v="-1"/>
    <s v="1698047785"/>
    <s v="-1"/>
    <s v="-1"/>
    <s v="-1"/>
    <s v="Screener Section 1"/>
    <s v="Screener Section 2"/>
    <s v="0"/>
    <s v="0"/>
    <s v="Main Section 3"/>
    <s v="0"/>
    <s v="Main Section 5"/>
    <s v="2023-10-23T13:26:25+05:30"/>
    <s v="2023-10-23T13:26:25+05:30"/>
    <s v="-1"/>
    <s v="169"/>
    <s v="-1"/>
    <s v="NaN"/>
    <s v="NaN"/>
    <s v="-1"/>
    <s v="-1"/>
    <s v="-1"/>
    <s v="81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6187"/>
    <n v="-1"/>
    <d v="2023-10-23T13:25:13"/>
    <s v="2234891034"/>
    <s v="Android_Subject"/>
    <m/>
    <s v="1.08:23:30"/>
    <d v="2023-10-23T13:36:28"/>
    <m/>
    <d v="2023-10-25T10:46:50"/>
    <m/>
    <m/>
    <b v="1"/>
    <n v="306"/>
    <b v="0"/>
    <m/>
    <s v="26.89977"/>
    <s v="80.968438333"/>
    <s v="Approved"/>
    <n v="5.5"/>
    <m/>
    <m/>
    <m/>
    <d v="2023-10-23T13:25:13"/>
    <d v="2023-10-23T13:36:16"/>
    <s v="Rupali Kaskar"/>
    <n v="-1"/>
    <s v="-1"/>
    <s v="-1"/>
    <s v="LIVE"/>
    <s v="For Placement"/>
    <s v=""/>
    <s v="311111116"/>
    <s v="Manu Shrivastava "/>
    <s v="-1"/>
    <s v="-1"/>
    <s v="1023"/>
    <s v="1325"/>
    <s v=""/>
    <s v="311111116-1023-1325"/>
    <s v="1"/>
    <s v="1"/>
    <s v="0"/>
    <s v="-1"/>
    <s v="-1"/>
    <s v="80.968445"/>
    <s v="26.89974666666667"/>
    <s v="80d 58' 6.402&quot; , 26d 53' 59.088&quot;_x000a_null"/>
    <s v="96"/>
    <s v="-1"/>
    <s v="-1"/>
    <s v="0"/>
    <s v="100%"/>
    <s v="-1"/>
    <s v="CNST3"/>
    <s v="CS10"/>
    <s v="-1"/>
    <s v="-1"/>
    <s v="-1"/>
    <s v="-1"/>
    <s v="-1"/>
    <s v="2023-10-23T13:25:25+05:30"/>
    <s v="-1"/>
    <s v="2023-10-23T13:25:25+05:30"/>
    <s v="SPEAK TO WOMEN WHO ARE 25 - 45 YEARS OF AGE"/>
    <s v="-1"/>
    <s v="-1"/>
    <s v="-1"/>
    <s v="-1"/>
    <s v="-1"/>
    <s v="-1"/>
    <s v="-1"/>
    <s v="2023-10-23"/>
    <s v="13:25:27"/>
    <s v="-1"/>
    <s v="8"/>
    <s v="2023-10-23T13:25:27+05:30"/>
    <s v="-1"/>
    <s v="3"/>
    <s v="-1"/>
    <s v="Soni Sharma"/>
    <x v="2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3T13:27:44+05:30"/>
    <s v="-1"/>
    <s v="139"/>
    <s v="2023-10-23T13:27:4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0"/>
    <s v="0"/>
    <s v="0"/>
    <s v="0"/>
    <s v="0"/>
    <s v="0"/>
    <s v="Sunfeast Yippee Noodles"/>
    <s v="0"/>
    <s v="0"/>
    <s v="0"/>
    <s v="0"/>
    <s v="0"/>
    <s v="0"/>
    <s v="0"/>
    <s v="Sunfeast Yippee Noodles"/>
    <s v="2023-10-23T13:30:45+05:30"/>
    <s v="-1"/>
    <s v="18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3T13:30:49+05:30"/>
    <s v="2023-10-23T13:30:49+05:30"/>
    <s v="-1"/>
    <s v="324"/>
    <s v="-1"/>
    <s v="2023-10-23T13:30:49+05:30"/>
    <s v="2023-10-23T13:30:49+05:30"/>
    <s v="2023-10-23T13:30:49+05:30"/>
    <s v="-1"/>
    <s v="1698048049"/>
    <s v="2023-10-23T13:30:49+05:30"/>
    <s v="WILLING TO PARTICIPATE"/>
    <s v="-1"/>
    <s v=""/>
    <s v="-1"/>
    <s v="SAFFOLA MASALA OATS - CLASSIC MASALA CURRENT (AF3)"/>
    <s v="00"/>
    <s v="00"/>
    <s v="Indra Nagar Block C"/>
    <s v="226016"/>
    <s v="00"/>
    <s v="00"/>
    <s v="Indra Nagar Block C"/>
    <s v="226016"/>
    <s v="8416832277"/>
    <s v="-1"/>
    <s v="8416832277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23T13:36:15+05:30"/>
    <s v="-1"/>
    <s v="1698048375"/>
    <s v="-1"/>
    <s v="-1"/>
    <s v="-1"/>
    <s v="Screener Section 1"/>
    <s v="Screener Section 2"/>
    <s v="0"/>
    <s v="0"/>
    <s v="Main Section 3"/>
    <s v="0"/>
    <s v="Main Section 5"/>
    <s v="2023-10-23T13:36:15+05:30"/>
    <s v="2023-10-23T13:36:15+05:30"/>
    <s v="-1"/>
    <s v="327"/>
    <s v="-1"/>
    <s v="80.96843833333334"/>
    <s v="26.899769999999997"/>
    <s v="80d 58' 6.378&quot; , 26d 53' 59.172&quot;_x000a_null"/>
    <s v="-1"/>
    <s v="-1"/>
    <s v="651"/>
    <s v="-1"/>
    <s v="2023-10-23"/>
    <s v="-1"/>
    <s v="-1"/>
    <s v="SAFFOLA MASALA OATS - CLASSIC MASALA CURRENT (AF3)"/>
    <s v="2023-10-31"/>
    <s v="16:48:42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6615"/>
    <n v="-1"/>
    <d v="2023-10-23T13:37:42"/>
    <s v="2234891007"/>
    <s v="Android_Subject"/>
    <m/>
    <d v="1899-12-30T00:15:28"/>
    <d v="2023-10-23T13:53:13"/>
    <m/>
    <d v="2023-10-24T14:38:06"/>
    <m/>
    <m/>
    <b v="1"/>
    <n v="306"/>
    <b v="0"/>
    <m/>
    <m/>
    <m/>
    <s v="Approved"/>
    <n v="5.5"/>
    <m/>
    <m/>
    <m/>
    <d v="2023-10-23T13:37:42"/>
    <d v="2023-10-23T13:53:10"/>
    <s v="Inder Jha"/>
    <n v="-1"/>
    <s v="-1"/>
    <s v="-1"/>
    <s v="LIVE"/>
    <s v="-1"/>
    <s v=""/>
    <s v="111111119"/>
    <s v="Rakesh Kumar Gupta "/>
    <s v="-1"/>
    <s v="-1"/>
    <s v="1023"/>
    <s v="1337"/>
    <s v=""/>
    <s v="111111119-1023-1337"/>
    <s v="1"/>
    <s v="1"/>
    <s v="0"/>
    <s v="-1"/>
    <s v="-1"/>
    <s v="77.28439666666667"/>
    <s v="28.656048333333334"/>
    <s v="77d 17' 3.828&quot; , 28d 39' 21.774&quot;_x000a_null"/>
    <s v="96"/>
    <s v="-1"/>
    <s v="-1"/>
    <s v="0"/>
    <s v="100%"/>
    <s v="-1"/>
    <s v="CNST1"/>
    <s v="CS9C"/>
    <s v="-1"/>
    <s v="-1"/>
    <s v="-1"/>
    <s v="-1"/>
    <s v="-1"/>
    <s v="2023-10-23T13:38:00+05:30"/>
    <s v="-1"/>
    <s v="2023-10-23T13:38:00+05:30"/>
    <s v="SPEAK TO WOMEN WHO ARE 25 - 45 YEARS OF AGE"/>
    <s v="-1"/>
    <s v="-1"/>
    <s v="-1"/>
    <s v="-1"/>
    <s v="-1"/>
    <s v="-1"/>
    <s v="-1"/>
    <s v="2023-10-23"/>
    <s v="13:38:26"/>
    <s v="-1"/>
    <s v="8"/>
    <s v="2023-10-23T13:38:27+05:30"/>
    <s v="-1"/>
    <s v="3"/>
    <s v="-1"/>
    <s v="nitu"/>
    <x v="0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10+"/>
    <s v="A1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3T13:44:51+05:30"/>
    <s v="-1"/>
    <s v="411"/>
    <s v="2023-10-23T13:44:5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Bagrrys"/>
    <s v="0"/>
    <s v="0"/>
    <s v="0"/>
    <s v="Kellogg's Chocos"/>
    <s v="Kellogg's Cornflakes"/>
    <s v="0"/>
    <s v="0"/>
    <s v="0"/>
    <s v="Kellogg's Special K"/>
    <s v="0"/>
    <s v="Mohun's"/>
    <s v="0"/>
    <s v="Patanjali Cornflakes"/>
    <s v="0"/>
    <s v="Tasty Treat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Tasty Treat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0"/>
    <s v="0"/>
    <s v="Top Ramen Cup Noodles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3:49:49+05:30"/>
    <s v="-1"/>
    <s v="29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3T13:50:15+05:30"/>
    <s v="2023-10-23T13:50:15+05:30"/>
    <s v="-1"/>
    <s v="729"/>
    <s v="-1"/>
    <s v="2023-10-23T13:50:15+05:30"/>
    <s v="2023-10-23T13:50:15+05:30"/>
    <s v="2023-10-23T13:50:15+05:30"/>
    <s v="-1"/>
    <s v="1698049215"/>
    <s v="2023-10-23T13:50:15+05:30"/>
    <s v="WILLING TO PARTICIPATE"/>
    <s v="-1"/>
    <s v=""/>
    <s v="-1"/>
    <s v="SAFFOLA MASALA OATS - VEGGIE TWIST CURRENT (BJ6)"/>
    <s v="h.no.10 gr floor "/>
    <s v="3"/>
    <s v="ram nagar extn.delhi"/>
    <s v="110051"/>
    <s v="h.no.10 gr floor"/>
    <s v="3"/>
    <s v="ram nagar extn.delhi"/>
    <s v="110051"/>
    <s v="8287475107"/>
    <s v="-1"/>
    <s v="8287475107"/>
    <s v="-1"/>
    <s v="GRADUATE/ POST GRADUATE: GENERAL"/>
    <s v="-1"/>
    <s v="HOUSEWIFE"/>
    <s v=""/>
    <s v="5"/>
    <s v="0"/>
    <s v="1"/>
    <s v="0"/>
    <s v="0"/>
    <s v="1"/>
    <s v="1"/>
    <s v="1"/>
    <s v="0"/>
    <s v="1"/>
    <s v="-1"/>
    <s v="-1"/>
    <s v="YES"/>
    <s v="2023-10-23T13:53:08+05:30"/>
    <s v="-1"/>
    <s v="1698049388"/>
    <s v="-1"/>
    <s v="-1"/>
    <s v="-1"/>
    <s v="Screener Section 1"/>
    <s v="Screener Section 2"/>
    <s v="0"/>
    <s v="0"/>
    <s v="Main Section 3"/>
    <s v="0"/>
    <s v="Main Section 5"/>
    <s v="2023-10-23T13:53:08+05:30"/>
    <s v="2023-10-23T13:53:08+05:30"/>
    <s v="-1"/>
    <s v="174"/>
    <s v="-1"/>
    <s v="NaN"/>
    <s v="NaN"/>
    <s v="-1"/>
    <s v="-1"/>
    <s v="-1"/>
    <s v="90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8152"/>
    <n v="-1"/>
    <d v="2023-10-23T14:33:14"/>
    <s v="2234891034"/>
    <s v="Android_Subject"/>
    <m/>
    <s v="1.07:15:41"/>
    <d v="2023-10-23T14:47:55"/>
    <m/>
    <d v="2023-10-25T10:46:50"/>
    <m/>
    <m/>
    <b v="1"/>
    <n v="306"/>
    <b v="0"/>
    <m/>
    <s v="26.91096"/>
    <s v="80.930151667"/>
    <s v="Approved"/>
    <n v="5.5"/>
    <m/>
    <m/>
    <m/>
    <d v="2023-10-23T14:33:14"/>
    <d v="2023-10-23T14:47:43"/>
    <s v="Rupali Kaskar"/>
    <n v="-1"/>
    <s v="-1"/>
    <s v="-1"/>
    <s v="LIVE"/>
    <s v="For Placement"/>
    <s v=""/>
    <s v="311111116"/>
    <s v="Manu Shrivastava "/>
    <s v="-1"/>
    <s v="-1"/>
    <s v="1023"/>
    <s v="1433"/>
    <s v=""/>
    <s v="311111116-1023-1433"/>
    <s v="1"/>
    <s v="1"/>
    <s v="0"/>
    <s v="-1"/>
    <s v="-1"/>
    <s v="80.93020666666666"/>
    <s v="26.910903333333334"/>
    <s v="80d 55' 48.744&quot; , 26d 54' 39.252&quot;_x000a_null"/>
    <s v="96"/>
    <s v="-1"/>
    <s v="-1"/>
    <s v="0"/>
    <s v="100%"/>
    <s v="-1"/>
    <s v="CNST3"/>
    <s v="CS10"/>
    <s v="-1"/>
    <s v="-1"/>
    <s v="-1"/>
    <s v="-1"/>
    <s v="-1"/>
    <s v="2023-10-23T14:33:23+05:30"/>
    <s v="-1"/>
    <s v="2023-10-23T14:33:23+05:30"/>
    <s v="SPEAK TO WOMEN WHO ARE 25 - 45 YEARS OF AGE"/>
    <s v="-1"/>
    <s v="-1"/>
    <s v="-1"/>
    <s v="-1"/>
    <s v="-1"/>
    <s v="-1"/>
    <s v="-1"/>
    <s v="2023-10-23"/>
    <s v="14:33:30"/>
    <s v="-1"/>
    <s v="8"/>
    <s v="2023-10-23T14:33:30+05:30"/>
    <s v="-1"/>
    <s v="3"/>
    <s v="-1"/>
    <s v="Ankita"/>
    <x v="2"/>
    <x v="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3T14:38:00+05:30"/>
    <s v="-1"/>
    <s v="277"/>
    <s v="2023-10-23T14:38:00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Ching's Instant Noodles"/>
    <s v="0"/>
    <s v="Knorr Soupy Noodles"/>
    <s v="Maggi Masala Noodles"/>
    <s v="0"/>
    <s v="0"/>
    <s v="Maggi Hot Heads Noodles"/>
    <s v="Maggi Cuppa Noodles"/>
    <s v="0"/>
    <s v="0"/>
    <s v="0"/>
    <s v="0"/>
    <s v="0"/>
    <s v="0"/>
    <s v="0"/>
    <s v="0"/>
    <s v="0"/>
    <s v="Maggi Masala Noodles"/>
    <s v="2023-10-23T14:41:41+05:30"/>
    <s v="-1"/>
    <s v="22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3T14:42:03+05:30"/>
    <s v="2023-10-23T14:42:03+05:30"/>
    <s v="-1"/>
    <s v="478"/>
    <s v="-1"/>
    <s v="2023-10-23T14:42:03+05:30"/>
    <s v="2023-10-23T14:42:03+05:30"/>
    <s v="2023-10-23T14:42:03+05:30"/>
    <s v="-1"/>
    <s v="1698052323"/>
    <s v="2023-10-23T14:42:03+05:30"/>
    <s v="WILLING TO PARTICIPATE"/>
    <s v="-1"/>
    <s v=""/>
    <s v="-1"/>
    <s v="SAFFOLA MASALA OATS - CLASSIC MASALA CURRENT (AF3)"/>
    <s v="House no 1042"/>
    <s v="00"/>
    <s v="Vinay Khand "/>
    <s v="226010"/>
    <s v="House no 1042"/>
    <s v="00"/>
    <s v="Vinay Khand"/>
    <s v="226010"/>
    <s v="9839847547"/>
    <s v="-1"/>
    <s v="9839847547"/>
    <s v="-1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23T14:47:42+05:30"/>
    <s v="-1"/>
    <s v="1698052662"/>
    <s v="-1"/>
    <s v="-1"/>
    <s v="-1"/>
    <s v="Screener Section 1"/>
    <s v="Screener Section 2"/>
    <s v="0"/>
    <s v="0"/>
    <s v="Main Section 3"/>
    <s v="0"/>
    <s v="Main Section 5"/>
    <s v="2023-10-23T14:47:42+05:30"/>
    <s v="2023-10-23T14:47:42+05:30"/>
    <s v="-1"/>
    <s v="338"/>
    <s v="-1"/>
    <s v="80.93015166666667"/>
    <s v="26.91096"/>
    <s v="80d 55' 48.546&quot; , 26d 54' 39.456&quot;_x000a_null"/>
    <s v="-1"/>
    <s v="-1"/>
    <s v="816"/>
    <s v="-1"/>
    <s v="2023-10-23"/>
    <s v="-1"/>
    <s v="-1"/>
    <s v="SAFFOLA MASALA OATS - CLASSIC MASALA CURRENT (AF3)"/>
    <s v="2023-10-31"/>
    <s v="16:48:54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8198"/>
    <n v="-1"/>
    <d v="2023-10-23T14:34:11"/>
    <s v="2234891007"/>
    <s v="Android_Subject"/>
    <m/>
    <d v="1899-12-30T00:14:55"/>
    <d v="2023-10-23T14:49:20"/>
    <m/>
    <d v="9999-12-31T23:59:59"/>
    <m/>
    <m/>
    <b v="1"/>
    <n v="306"/>
    <b v="0"/>
    <m/>
    <m/>
    <m/>
    <s v="Requires Approval"/>
    <n v="5.5"/>
    <m/>
    <m/>
    <m/>
    <d v="2023-10-23T14:34:11"/>
    <d v="2023-10-23T14:49:06"/>
    <s v="N/A"/>
    <n v="-1"/>
    <s v="-1"/>
    <s v="-1"/>
    <s v="LIVE"/>
    <s v="-1"/>
    <s v=""/>
    <s v="111111119"/>
    <s v="Rakesh Kumar Gupta "/>
    <s v="-1"/>
    <s v="-1"/>
    <s v="1023"/>
    <s v="1434"/>
    <s v=""/>
    <s v="111111119-1023-1434"/>
    <s v="1"/>
    <s v="1"/>
    <s v="0"/>
    <s v="-1"/>
    <s v="-1"/>
    <s v="77.28456833333333"/>
    <s v="28.656121666666664"/>
    <s v="77d 17' 4.446&quot; , 28d 39' 22.038&quot;_x000a_null"/>
    <s v="96"/>
    <s v="-1"/>
    <s v="-1"/>
    <s v="0"/>
    <s v="100%"/>
    <s v="-1"/>
    <s v="CNST1"/>
    <s v="CS9C"/>
    <s v="-1"/>
    <s v="-1"/>
    <s v="-1"/>
    <s v="-1"/>
    <s v="-1"/>
    <s v="2023-10-23T14:34:33+05:30"/>
    <s v="-1"/>
    <s v="2023-10-23T14:34:33+05:30"/>
    <s v="SPEAK TO WOMEN WHO ARE 25 - 45 YEARS OF AGE"/>
    <s v="-1"/>
    <s v="-1"/>
    <s v="-1"/>
    <s v="-1"/>
    <s v="-1"/>
    <s v="-1"/>
    <s v="-1"/>
    <s v="2023-10-23"/>
    <s v="14:34:57"/>
    <s v="-1"/>
    <s v="8"/>
    <s v="2023-10-23T14:34:58+05:30"/>
    <s v="-1"/>
    <s v="3"/>
    <s v="-1"/>
    <s v="ritu verma"/>
    <x v="0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3T14:40:37+05:30"/>
    <s v="-1"/>
    <s v="364"/>
    <s v="2023-10-23T14:40:37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Britannia Healthy Start Flavored Oats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Tasty Treat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ornflakes"/>
    <s v="Ching's Instant Noodles"/>
    <s v="0"/>
    <s v="0"/>
    <s v="Maggi Masala Noodles"/>
    <s v="Maggi Oats Noodles"/>
    <s v="0"/>
    <s v="0"/>
    <s v="0"/>
    <s v="Saffola Oodles"/>
    <s v="0"/>
    <s v="0"/>
    <s v="Top Ramen Cup Noodles"/>
    <s v="0"/>
    <s v="0"/>
    <s v="0"/>
    <s v="0"/>
    <s v="0"/>
    <s v="Ching's Instant Noodles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Masala Noodles"/>
    <s v="2023-10-23T14:45:15+05:30"/>
    <s v="-1"/>
    <s v="27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3T14:45:41+05:30"/>
    <s v="2023-10-23T14:45:41+05:30"/>
    <s v="-1"/>
    <s v="667"/>
    <s v="-1"/>
    <s v="2023-10-23T14:45:41+05:30"/>
    <s v="2023-10-23T14:45:41+05:30"/>
    <s v="2023-10-23T14:45:41+05:30"/>
    <s v="-1"/>
    <s v="1698052541"/>
    <s v="2023-10-23T14:45:41+05:30"/>
    <s v="WILLING TO PARTICIPATE"/>
    <s v="-1"/>
    <s v=""/>
    <s v="-1"/>
    <s v="SAFFOLA MASALA OATS - VEGGIE TWIST TEST (LK2)"/>
    <s v="h.no.15/A"/>
    <s v="gr floor gali no 3"/>
    <s v="ram nagar extn.delhi"/>
    <s v="110051"/>
    <s v="h.no.15/A"/>
    <s v="gr floor gali no 3"/>
    <s v="ram nagar extn.delhi"/>
    <s v="110051"/>
    <s v="8368446193"/>
    <s v="-1"/>
    <s v="8368446193"/>
    <s v="-1"/>
    <s v="GRADUATE/ POST GRADUATE: GENERAL"/>
    <s v="-1"/>
    <s v="HOUSEWIFE"/>
    <s v=""/>
    <s v="4"/>
    <s v="0"/>
    <s v="1"/>
    <s v="0"/>
    <s v="1"/>
    <s v="0"/>
    <s v="1"/>
    <s v="1"/>
    <s v="0"/>
    <s v="0"/>
    <s v="-1"/>
    <s v="-1"/>
    <s v="YES"/>
    <s v="2023-10-23T14:49:04+05:30"/>
    <s v="-1"/>
    <s v="1698052744"/>
    <s v="-1"/>
    <s v="-1"/>
    <s v="-1"/>
    <s v="Screener Section 1"/>
    <s v="Screener Section 2"/>
    <s v="0"/>
    <s v="0"/>
    <s v="Main Section 3"/>
    <s v="0"/>
    <s v="Main Section 5"/>
    <s v="2023-10-23T14:49:04+05:30"/>
    <s v="2023-10-23T14:49:04+05:30"/>
    <s v="-1"/>
    <s v="203"/>
    <s v="-1"/>
    <s v="NaN"/>
    <s v="NaN"/>
    <s v="-1"/>
    <s v="-1"/>
    <s v="-1"/>
    <s v="87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8550"/>
    <n v="-1"/>
    <d v="2023-10-23T14:49:13"/>
    <s v="2234891001"/>
    <s v="Android_Subject"/>
    <m/>
    <d v="1899-12-30T00:11:22"/>
    <d v="2023-10-23T15:00:37"/>
    <m/>
    <d v="9999-12-31T23:59:59"/>
    <m/>
    <m/>
    <b v="1"/>
    <n v="306"/>
    <b v="0"/>
    <m/>
    <s v="28.534238333"/>
    <s v="77.262635"/>
    <s v="Requires Approval"/>
    <n v="5.5"/>
    <m/>
    <m/>
    <m/>
    <d v="2023-10-23T14:49:13"/>
    <d v="2023-10-23T15:00:35"/>
    <s v="N/A"/>
    <n v="-1"/>
    <s v="-1"/>
    <s v="-1"/>
    <s v="LIVE"/>
    <s v="-1"/>
    <s v=""/>
    <s v="111111112"/>
    <s v="astha"/>
    <s v="-1"/>
    <s v="-1"/>
    <s v="1023"/>
    <s v="1449"/>
    <s v=""/>
    <s v="111111112-1023-144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4:49:22+05:30"/>
    <s v="-1"/>
    <s v="2023-10-23T14:49:22+05:30"/>
    <s v="SPEAK TO WOMEN WHO ARE 25 - 45 YEARS OF AGE"/>
    <s v="-1"/>
    <s v="-1"/>
    <s v="-1"/>
    <s v="-1"/>
    <s v="-1"/>
    <s v="-1"/>
    <s v="-1"/>
    <s v="2023-10-23"/>
    <s v="14:49:25"/>
    <s v="-1"/>
    <s v="8"/>
    <s v="2023-10-23T14:49:49+05:30"/>
    <s v="-1"/>
    <s v="3"/>
    <s v="-1"/>
    <s v="luxmi"/>
    <x v="0"/>
    <x v="2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3T14:52:43+05:30"/>
    <s v="-1"/>
    <s v="201"/>
    <s v="2023-10-23T14:52:43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Kellogg's"/>
    <s v="0"/>
    <s v="0"/>
    <s v="0"/>
    <s v="0"/>
    <s v="0"/>
    <s v="0"/>
    <s v="Kwality"/>
    <s v="Mohun's"/>
    <s v="0"/>
    <s v="0"/>
    <s v="Soulfull"/>
    <s v="0"/>
    <s v="0"/>
    <s v="0"/>
    <s v="0"/>
    <s v="0"/>
    <s v="0"/>
    <s v="0"/>
    <s v="0"/>
    <s v="0"/>
    <s v="0"/>
    <s v="Kellogg's"/>
    <s v="0"/>
    <s v="0"/>
    <s v="0"/>
    <s v="0"/>
    <s v="0"/>
    <s v="0"/>
    <s v="Kwality"/>
    <s v="Mohun's"/>
    <s v="0"/>
    <s v="0"/>
    <s v="Soulfull"/>
    <s v="0"/>
    <s v="0"/>
    <s v="0"/>
    <s v="0"/>
    <s v="0"/>
    <s v="0"/>
    <s v="Soulfull"/>
    <s v="0"/>
    <s v="0"/>
    <s v="0"/>
    <s v="Maggi Masala Noodles"/>
    <s v="0"/>
    <s v="0"/>
    <s v="0"/>
    <s v="0"/>
    <s v="Saffola Oodles"/>
    <s v="0"/>
    <s v="Top Ramen Noodles"/>
    <s v="Top Ramen Cup Noodles"/>
    <s v="0"/>
    <s v="0"/>
    <s v="0"/>
    <s v="0"/>
    <s v="0"/>
    <s v="0"/>
    <s v="0"/>
    <s v="0"/>
    <s v="0"/>
    <s v="0"/>
    <s v="0"/>
    <s v="Maggi Hot Heads Noodles"/>
    <s v="Maggi Cuppa Noodles"/>
    <s v="Saffola Oodles"/>
    <s v="0"/>
    <s v="Top Ramen Noodles"/>
    <s v="Top Ramen Cup Noodles"/>
    <s v="0"/>
    <s v="0"/>
    <s v="0"/>
    <s v="0"/>
    <s v="0"/>
    <s v="Saffola Oodles"/>
    <s v="2023-10-23T14:57:12+05:30"/>
    <s v="-1"/>
    <s v="26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3T14:57:17+05:30"/>
    <s v="2023-10-23T14:57:17+05:30"/>
    <s v="-1"/>
    <s v="474"/>
    <s v="-1"/>
    <s v="2023-10-23T14:57:17+05:30"/>
    <s v="2023-10-23T14:57:17+05:30"/>
    <s v="2023-10-23T14:57:17+05:30"/>
    <s v="-1"/>
    <s v="1698053237"/>
    <s v="2023-10-23T14:57:17+05:30"/>
    <s v="WILLING TO PARTICIPATE"/>
    <s v="-1"/>
    <s v=""/>
    <s v="-1"/>
    <s v="SAFFOLA MASALA OATS - CLASSIC MASALA TEST (NP9)"/>
    <s v="1534/13"/>
    <s v="govind puri  kalka ji"/>
    <s v="near by  kanera atm "/>
    <s v="110019"/>
    <s v="1534/13"/>
    <s v="govind puri  kalka ji"/>
    <s v="near by  kanera atm"/>
    <s v="110019"/>
    <s v="8802780977"/>
    <s v="-1"/>
    <s v="8802780977"/>
    <s v="-1"/>
    <s v="GRADUATE/ POST GRADUATE: GENERAL"/>
    <s v="-1"/>
    <s v="EMPLOYED"/>
    <s v="Working part time"/>
    <s v="5"/>
    <s v="0"/>
    <s v="0"/>
    <s v="0"/>
    <s v="1"/>
    <s v="0"/>
    <s v="1"/>
    <s v="3"/>
    <s v="0"/>
    <s v="0"/>
    <s v="-1"/>
    <s v="-1"/>
    <s v="YES"/>
    <s v="2023-10-23T15:00:34+05:30"/>
    <s v="-1"/>
    <s v="1698053434"/>
    <s v="-1"/>
    <s v="-1"/>
    <s v="-1"/>
    <s v="Screener Section 1"/>
    <s v="Screener Section 2"/>
    <s v="0"/>
    <s v="0"/>
    <s v="Main Section 3"/>
    <s v="0"/>
    <s v="Main Section 5"/>
    <s v="2023-10-23T15:00:34+05:30"/>
    <s v="2023-10-23T15:00:34+05:30"/>
    <s v="-1"/>
    <s v="198"/>
    <s v="-1"/>
    <s v="77.262635"/>
    <s v="28.53423833333333"/>
    <s v="77d 15' 45.486&quot; , 28d 32' 3.258&quot;_x000a_null"/>
    <s v="-1"/>
    <s v="-1"/>
    <s v="67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8668"/>
    <n v="-1"/>
    <d v="2023-10-23T14:52:38"/>
    <s v="2234891034"/>
    <s v="Android_Subject"/>
    <m/>
    <s v="1.06:56:30"/>
    <d v="2023-10-23T15:04:22"/>
    <m/>
    <d v="2023-10-25T10:46:50"/>
    <m/>
    <m/>
    <b v="1"/>
    <n v="306"/>
    <b v="0"/>
    <m/>
    <s v="26.911036667"/>
    <s v="80.930211667"/>
    <s v="Approved"/>
    <n v="5.5"/>
    <m/>
    <m/>
    <m/>
    <d v="2023-10-23T14:52:38"/>
    <d v="2023-10-23T15:04:20"/>
    <s v="Rupali Kaskar"/>
    <n v="-1"/>
    <s v="-1"/>
    <s v="-1"/>
    <s v="LIVE"/>
    <s v="For Placement"/>
    <s v=""/>
    <s v="311111116"/>
    <s v="Manu Shrivastava "/>
    <s v="-1"/>
    <s v="-1"/>
    <s v="1023"/>
    <s v="1452"/>
    <s v=""/>
    <s v="311111116-1023-1452"/>
    <s v="1"/>
    <s v="1"/>
    <s v="0"/>
    <s v="-1"/>
    <s v="-1"/>
    <s v="80.93021166666668"/>
    <s v="26.91103666666667"/>
    <s v="80d 55' 48.762&quot; , 26d 54' 39.732&quot;_x000a_null"/>
    <s v="96"/>
    <s v="-1"/>
    <s v="-1"/>
    <s v="0"/>
    <s v="100%"/>
    <s v="-1"/>
    <s v="CNST3"/>
    <s v="CS10"/>
    <s v="-1"/>
    <s v="-1"/>
    <s v="-1"/>
    <s v="-1"/>
    <s v="-1"/>
    <s v="2023-10-23T14:52:49+05:30"/>
    <s v="-1"/>
    <s v="2023-10-23T14:52:49+05:30"/>
    <s v="SPEAK TO WOMEN WHO ARE 25 - 45 YEARS OF AGE"/>
    <s v="-1"/>
    <s v="-1"/>
    <s v="-1"/>
    <s v="-1"/>
    <s v="-1"/>
    <s v="-1"/>
    <s v="-1"/>
    <s v="2023-10-23"/>
    <s v="14:52:51"/>
    <s v="-1"/>
    <s v="8"/>
    <s v="2023-10-23T14:52:52+05:30"/>
    <s v="-1"/>
    <s v="3"/>
    <s v="-1"/>
    <s v="Stuti"/>
    <x v="2"/>
    <x v="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3T14:55:19+05:30"/>
    <s v="-1"/>
    <s v="150"/>
    <s v="2023-10-23T14:55:19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4:58:37+05:30"/>
    <s v="-1"/>
    <s v="1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3T14:58:45+05:30"/>
    <s v="2023-10-23T14:58:45+05:30"/>
    <s v="-1"/>
    <s v="356"/>
    <s v="-1"/>
    <s v="2023-10-23T14:58:45+05:30"/>
    <s v="2023-10-23T14:58:45+05:30"/>
    <s v="2023-10-23T14:58:45+05:30"/>
    <s v="-1"/>
    <s v="1698053325"/>
    <s v="2023-10-23T14:58:45+05:30"/>
    <s v="WILLING TO PARTICIPATE"/>
    <s v="-1"/>
    <s v=""/>
    <s v="-1"/>
    <s v="SAFFOLA MASALA OATS - CLASSIC MASALA TEST (NP9)"/>
    <s v="House no 1014"/>
    <s v="00"/>
    <s v="Vinay Khand"/>
    <s v="226010"/>
    <s v="House no 1014"/>
    <s v="00"/>
    <s v="Vinay Khand"/>
    <s v="226010"/>
    <s v="9454107806"/>
    <s v="-1"/>
    <s v="9454107806"/>
    <s v="-1"/>
    <s v="GRADUATE/ POST GRADUATE: GENERAL"/>
    <s v="-1"/>
    <s v="HOUSEWIFE"/>
    <s v=""/>
    <s v="3"/>
    <s v="0"/>
    <s v="1"/>
    <s v="0"/>
    <s v="0"/>
    <s v="0"/>
    <s v="1"/>
    <s v="1"/>
    <s v="0"/>
    <s v="0"/>
    <s v="-1"/>
    <s v="-1"/>
    <s v="YES"/>
    <s v="2023-10-23T15:04:19+05:30"/>
    <s v="-1"/>
    <s v="1698053659"/>
    <s v="-1"/>
    <s v="-1"/>
    <s v="-1"/>
    <s v="Screener Section 1"/>
    <s v="Screener Section 2"/>
    <s v="0"/>
    <s v="0"/>
    <s v="Main Section 3"/>
    <s v="0"/>
    <s v="Main Section 5"/>
    <s v="2023-10-23T15:04:19+05:30"/>
    <s v="2023-10-23T15:04:19+05:30"/>
    <s v="-1"/>
    <s v="331"/>
    <s v="-1"/>
    <s v="80.93021166666668"/>
    <s v="26.91103666666667"/>
    <s v="80d 55' 48.762&quot; , 26d 54' 39.732&quot;_x000a_null"/>
    <s v="-1"/>
    <s v="-1"/>
    <s v="687"/>
    <s v="-1"/>
    <s v="2023-10-23"/>
    <s v="-1"/>
    <s v="-1"/>
    <s v="SAFFOLA MASALA OATS - CLASSIC MASALA TEST (NP9)"/>
    <s v="2023-10-31"/>
    <s v="15:49:07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8930"/>
    <n v="-1"/>
    <d v="2023-10-23T15:01:03"/>
    <s v="2234891001"/>
    <s v="Android_Subject"/>
    <m/>
    <d v="1899-12-30T00:12:10"/>
    <d v="2023-10-23T15:13:15"/>
    <m/>
    <d v="9999-12-31T23:59:59"/>
    <m/>
    <m/>
    <b v="1"/>
    <n v="306"/>
    <b v="0"/>
    <m/>
    <s v="28.533775"/>
    <s v="77.262411667"/>
    <s v="Requires Approval"/>
    <n v="5.5"/>
    <m/>
    <m/>
    <m/>
    <d v="2023-10-23T15:01:03"/>
    <d v="2023-10-23T15:13:13"/>
    <s v="N/A"/>
    <n v="-1"/>
    <s v="-1"/>
    <s v="-1"/>
    <s v="LIVE"/>
    <s v="-1"/>
    <s v=""/>
    <s v="111111112"/>
    <s v="astha"/>
    <s v="-1"/>
    <s v="-1"/>
    <s v="1023"/>
    <s v="1501"/>
    <s v=""/>
    <s v="111111112-1023-1501"/>
    <s v="1"/>
    <s v="1"/>
    <s v="0"/>
    <s v="-1"/>
    <s v="-1"/>
    <s v="77.26258"/>
    <s v="28.53392"/>
    <s v="77d 15' 45.288&quot; , 28d 32' 2.112&quot;_x000a_null"/>
    <s v="96"/>
    <s v="-1"/>
    <s v="-1"/>
    <s v="0"/>
    <s v="100%"/>
    <s v="-1"/>
    <s v="CNST1"/>
    <s v="CS9C"/>
    <s v="-1"/>
    <s v="-1"/>
    <s v="-1"/>
    <s v="-1"/>
    <s v="-1"/>
    <s v="2023-10-23T15:01:11+05:30"/>
    <s v="-1"/>
    <s v="2023-10-23T15:01:11+05:30"/>
    <s v="SPEAK TO WOMEN WHO ARE 25 - 45 YEARS OF AGE"/>
    <s v="-1"/>
    <s v="-1"/>
    <s v="-1"/>
    <s v="-1"/>
    <s v="-1"/>
    <s v="-1"/>
    <s v="-1"/>
    <s v="2023-10-23"/>
    <s v="15:01:18"/>
    <s v="-1"/>
    <s v="8"/>
    <s v="2023-10-23T15:03:07+05:30"/>
    <s v="-1"/>
    <s v="3"/>
    <s v="-1"/>
    <s v="sona"/>
    <x v="0"/>
    <x v="2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3T15:06:52+05:30"/>
    <s v="-1"/>
    <s v="341"/>
    <s v="2023-10-23T15:06:52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0"/>
    <s v="Top Ramen Noodles"/>
    <s v="0"/>
    <s v="Wai Wai Noodles"/>
    <s v="0"/>
    <s v="0"/>
    <s v="0"/>
    <s v="0"/>
    <s v="0"/>
    <s v="0"/>
    <s v="Knorr Soupy Noodles"/>
    <s v="Maggi Masala Noodles"/>
    <s v="Maggi Oats Noodles"/>
    <s v="0"/>
    <s v="0"/>
    <s v="Maggi Cuppa Noodles"/>
    <s v="Saffola Oodles"/>
    <s v="0"/>
    <s v="0"/>
    <s v="0"/>
    <s v="0"/>
    <s v="0"/>
    <s v="0"/>
    <s v="0"/>
    <s v="0"/>
    <s v="Saffola Oodles"/>
    <s v="2023-10-23T15:10:27+05:30"/>
    <s v="-1"/>
    <s v="21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3T15:10:33+05:30"/>
    <s v="2023-10-23T15:10:33+05:30"/>
    <s v="-1"/>
    <s v="512"/>
    <s v="-1"/>
    <s v="2023-10-23T15:10:33+05:30"/>
    <s v="2023-10-23T15:10:33+05:30"/>
    <s v="2023-10-23T15:10:33+05:30"/>
    <s v="-1"/>
    <s v="1698054033"/>
    <s v="2023-10-23T15:10:33+05:30"/>
    <s v="WILLING TO PARTICIPATE"/>
    <s v="-1"/>
    <s v=""/>
    <s v="-1"/>
    <s v="SAFFOLA MASALA OATS - CLASSIC MASALA TEST (NP9)"/>
    <s v="1534/13 first floor "/>
    <s v="govind puri kalka ji"/>
    <s v="kenera atm"/>
    <s v="110019"/>
    <s v="1534/13 first floor"/>
    <s v="govind puri kalka ji"/>
    <s v="kenera atm"/>
    <s v="110019"/>
    <s v="8920817335"/>
    <s v="-1"/>
    <s v="8920817335"/>
    <s v="-1"/>
    <s v="GRADUATE/ POST GRADUATE: GENERAL"/>
    <s v="-1"/>
    <s v="HOUSEWIFE"/>
    <s v=""/>
    <s v="6"/>
    <s v="0"/>
    <s v="0"/>
    <s v="0"/>
    <s v="0"/>
    <s v="4"/>
    <s v="1"/>
    <s v="1"/>
    <s v="0"/>
    <s v="0"/>
    <s v="-1"/>
    <s v="-1"/>
    <s v="YES"/>
    <s v="2023-10-23T15:13:12+05:30"/>
    <s v="-1"/>
    <s v="1698054192"/>
    <s v="-1"/>
    <s v="-1"/>
    <s v="-1"/>
    <s v="Screener Section 1"/>
    <s v="Screener Section 2"/>
    <s v="0"/>
    <s v="0"/>
    <s v="Main Section 3"/>
    <s v="0"/>
    <s v="Main Section 5"/>
    <s v="2023-10-23T15:13:12+05:30"/>
    <s v="2023-10-23T15:13:12+05:30"/>
    <s v="-1"/>
    <s v="159"/>
    <s v="-1"/>
    <s v="77.26241166666667"/>
    <s v="28.533775"/>
    <s v="77d 15' 44.682&quot; , 28d 32' 1.59&quot;_x000a_null"/>
    <s v="-1"/>
    <s v="-1"/>
    <s v="67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19328"/>
    <n v="-1"/>
    <d v="2023-10-23T15:12:12"/>
    <s v="2234891034"/>
    <s v="Android_Subject"/>
    <m/>
    <s v="1.06:37:08"/>
    <d v="2023-10-23T15:25:34"/>
    <m/>
    <d v="2023-10-25T10:46:50"/>
    <m/>
    <m/>
    <b v="1"/>
    <n v="306"/>
    <b v="0"/>
    <m/>
    <s v="26.910948333"/>
    <s v="80.930165"/>
    <s v="Approved"/>
    <n v="5.5"/>
    <m/>
    <m/>
    <m/>
    <d v="2023-10-23T15:12:12"/>
    <d v="2023-10-23T15:25:32"/>
    <s v="Rupali Kaskar"/>
    <n v="-1"/>
    <s v="-1"/>
    <s v="-1"/>
    <s v="LIVE"/>
    <s v="For Placement"/>
    <s v=""/>
    <s v="311111116"/>
    <s v="Manu Shrivastava "/>
    <s v="-1"/>
    <s v="-1"/>
    <s v="1023"/>
    <s v="1512"/>
    <s v=""/>
    <s v="311111116-1023-1512"/>
    <s v="1"/>
    <s v="1"/>
    <s v="0"/>
    <s v="-1"/>
    <s v="-1"/>
    <s v="80.93022166666667"/>
    <s v="26.911056666666664"/>
    <s v="80d 55' 48.798&quot; , 26d 54' 39.804&quot;_x000a_null"/>
    <s v="96"/>
    <s v="-1"/>
    <s v="-1"/>
    <s v="0"/>
    <s v="100%"/>
    <s v="-1"/>
    <s v="CNST3"/>
    <s v="CS10"/>
    <s v="-1"/>
    <s v="-1"/>
    <s v="-1"/>
    <s v="-1"/>
    <s v="-1"/>
    <s v="2023-10-23T15:12:21+05:30"/>
    <s v="-1"/>
    <s v="2023-10-23T15:12:21+05:30"/>
    <s v="SPEAK TO WOMEN WHO ARE 25 - 45 YEARS OF AGE"/>
    <s v="-1"/>
    <s v="-1"/>
    <s v="-1"/>
    <s v="-1"/>
    <s v="-1"/>
    <s v="-1"/>
    <s v="-1"/>
    <s v="2023-10-23"/>
    <s v="15:12:23"/>
    <s v="-1"/>
    <s v="8"/>
    <s v="2023-10-23T15:12:24+05:30"/>
    <s v="-1"/>
    <s v="3"/>
    <s v="-1"/>
    <s v="Chiku Misrha"/>
    <x v="2"/>
    <x v="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3T15:15:08+05:30"/>
    <s v="-1"/>
    <s v="167"/>
    <s v="2023-10-23T15:15:0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5:18:43+05:30"/>
    <s v="-1"/>
    <s v="21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3T15:18:54+05:30"/>
    <s v="2023-10-23T15:19:18+05:30"/>
    <s v="-1"/>
    <s v="394"/>
    <s v="-1"/>
    <s v="2023-10-23T15:18:54+05:30"/>
    <s v="2023-10-23T15:19:18+05:30"/>
    <s v="2023-10-23T15:19:18+05:30"/>
    <s v="-1"/>
    <s v="1698054558"/>
    <s v="2023-10-23T15:19:18+05:30"/>
    <s v="WILLING TO PARTICIPATE"/>
    <s v="-1"/>
    <s v=""/>
    <s v="-1"/>
    <s v="SAFFOLA MASALA OATS - VEGGIE TWIST CURRENT (BJ6)"/>
    <s v="House no 1047"/>
    <s v="00"/>
    <s v="Vinay Khand"/>
    <s v="226010"/>
    <s v="House no 1047"/>
    <s v="00"/>
    <s v="Vinay Khand"/>
    <s v="226010"/>
    <s v="9026657036"/>
    <s v="-1"/>
    <s v="9026657036"/>
    <s v="-1"/>
    <s v="GRADUATE/ POST GRADUATE: GENERAL"/>
    <s v="-1"/>
    <s v="HOUSEWIFE"/>
    <s v=""/>
    <s v="3"/>
    <s v="0"/>
    <s v="0"/>
    <s v="0"/>
    <s v="0"/>
    <s v="0"/>
    <s v="1"/>
    <s v="1"/>
    <s v="0"/>
    <s v="1"/>
    <s v="-1"/>
    <s v="-1"/>
    <s v="YES"/>
    <s v="2023-10-23T15:25:31+05:30"/>
    <s v="-1"/>
    <s v="1698054931"/>
    <s v="-1"/>
    <s v="-1"/>
    <s v="-1"/>
    <s v="Screener Section 1"/>
    <s v="Screener Section 2"/>
    <s v="0"/>
    <s v="0"/>
    <s v="Main Section 3"/>
    <s v="0"/>
    <s v="Main Section 5"/>
    <s v="2023-10-23T15:25:31+05:30"/>
    <s v="2023-10-23T15:25:31+05:30"/>
    <s v="-1"/>
    <s v="396"/>
    <s v="-1"/>
    <s v="80.930165"/>
    <s v="26.910948333333334"/>
    <s v="80d 55' 48.594&quot; , 26d 54' 39.414&quot;_x000a_null"/>
    <s v="-1"/>
    <s v="-1"/>
    <s v="790"/>
    <s v="-1"/>
    <s v="2023-10-23"/>
    <s v="-1"/>
    <s v="-1"/>
    <s v="SAFFOLA MASALA OATS - VEGGIE TWIST CURRENT (BJ6)"/>
    <s v="2023-10-31"/>
    <s v="17:49:1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0535"/>
    <n v="-1"/>
    <d v="2023-10-23T15:47:22"/>
    <s v="2234891034"/>
    <s v="Android_Subject"/>
    <m/>
    <s v="1.06:02:14"/>
    <d v="2023-10-23T16:03:43"/>
    <m/>
    <d v="2023-10-25T10:46:50"/>
    <m/>
    <m/>
    <b v="1"/>
    <n v="306"/>
    <b v="0"/>
    <m/>
    <s v="26.911128333"/>
    <s v="80.931705"/>
    <s v="Approved"/>
    <n v="5.5"/>
    <m/>
    <m/>
    <m/>
    <d v="2023-10-23T15:47:22"/>
    <d v="2023-10-23T16:03:41"/>
    <s v="Rupali Kaskar"/>
    <n v="-1"/>
    <s v="-1"/>
    <s v="-1"/>
    <s v="LIVE"/>
    <s v="For Placement"/>
    <s v=""/>
    <s v="311111116"/>
    <s v="Manu Shrivastava "/>
    <s v="-1"/>
    <s v="-1"/>
    <s v="1023"/>
    <s v="1547"/>
    <s v=""/>
    <s v="311111116-1023-1547"/>
    <s v="1"/>
    <s v="1"/>
    <s v="0"/>
    <s v="-1"/>
    <s v="-1"/>
    <s v="80.93168166666666"/>
    <s v="26.911071666666665"/>
    <s v="80d 55' 54.054&quot; , 26d 54' 39.858&quot;_x000a_null"/>
    <s v="96"/>
    <s v="-1"/>
    <s v="-1"/>
    <s v="0"/>
    <s v="100%"/>
    <s v="-1"/>
    <s v="CNST3"/>
    <s v="CS10"/>
    <s v="-1"/>
    <s v="-1"/>
    <s v="-1"/>
    <s v="-1"/>
    <s v="-1"/>
    <s v="2023-10-23T15:47:38+05:30"/>
    <s v="-1"/>
    <s v="2023-10-23T15:47:38+05:30"/>
    <s v="SPEAK TO WOMEN WHO ARE 25 - 45 YEARS OF AGE"/>
    <s v="-1"/>
    <s v="-1"/>
    <s v="-1"/>
    <s v="-1"/>
    <s v="-1"/>
    <s v="-1"/>
    <s v="-1"/>
    <s v="2023-10-23"/>
    <s v="15:47:45"/>
    <s v="-1"/>
    <s v="8"/>
    <s v="2023-10-23T15:47:46+05:30"/>
    <s v="-1"/>
    <s v="3"/>
    <s v="-1"/>
    <s v="Usha Mishra"/>
    <x v="2"/>
    <x v="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3T15:51:24+05:30"/>
    <s v="-1"/>
    <s v="226"/>
    <s v="2023-10-23T15:51:2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5:54:32+05:30"/>
    <s v="-1"/>
    <s v="18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3T15:54:58+05:30"/>
    <s v="2023-10-23T15:54:58+05:30"/>
    <s v="-1"/>
    <s v="440"/>
    <s v="-1"/>
    <s v="2023-10-23T15:54:58+05:30"/>
    <s v="2023-10-23T15:54:58+05:30"/>
    <s v="2023-10-23T15:54:58+05:30"/>
    <s v="-1"/>
    <s v="1698056698"/>
    <s v="2023-10-23T15:54:58+05:30"/>
    <s v="WILLING TO PARTICIPATE"/>
    <s v="-1"/>
    <s v=""/>
    <s v="-1"/>
    <s v="SAFFOLA MASALA OATS - VEGGIE TWIST TEST (LK2)"/>
    <s v="House no 1032"/>
    <s v="00"/>
    <s v="Vinay Khand "/>
    <s v="226010"/>
    <s v="House no 1032"/>
    <s v="00"/>
    <s v="Vinay Khand"/>
    <s v="226010"/>
    <s v="9838421971"/>
    <s v="-1"/>
    <s v="9838421971"/>
    <s v="-1"/>
    <s v="SSC/ HSC"/>
    <s v="-1"/>
    <s v="HOUSEWIFE"/>
    <s v=""/>
    <s v="6"/>
    <s v="0"/>
    <s v="0"/>
    <s v="1"/>
    <s v="1"/>
    <s v="2"/>
    <s v="1"/>
    <s v="1"/>
    <s v="0"/>
    <s v="0"/>
    <s v="-1"/>
    <s v="-1"/>
    <s v="YES"/>
    <s v="2023-10-23T16:03:40+05:30"/>
    <s v="-1"/>
    <s v="1698057220"/>
    <s v="-1"/>
    <s v="-1"/>
    <s v="-1"/>
    <s v="Screener Section 1"/>
    <s v="Screener Section 2"/>
    <s v="0"/>
    <s v="0"/>
    <s v="Main Section 3"/>
    <s v="0"/>
    <s v="Main Section 5"/>
    <s v="2023-10-23T16:03:40+05:30"/>
    <s v="2023-10-23T16:03:40+05:30"/>
    <s v="-1"/>
    <s v="499"/>
    <s v="-1"/>
    <s v="80.931705"/>
    <s v="26.911128333333334"/>
    <s v="80d 55' 54.138&quot; , 26d 54' 40.062&quot;_x000a_null"/>
    <s v="-1"/>
    <s v="-1"/>
    <s v="939"/>
    <s v="-1"/>
    <s v="2023-10-23"/>
    <s v="-1"/>
    <s v="-1"/>
    <s v="SAFFOLA MASALA OATS - VEGGIE TWIST TEST (LK2)"/>
    <s v="2023-10-31"/>
    <s v="16:49:35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1522"/>
    <n v="-1"/>
    <d v="2023-10-23T16:22:46"/>
    <s v="2234891034"/>
    <s v="Android_Subject"/>
    <m/>
    <s v="1.05:27:04"/>
    <d v="2023-10-23T16:35:05"/>
    <m/>
    <d v="2023-10-25T10:46:50"/>
    <m/>
    <m/>
    <b v="1"/>
    <n v="306"/>
    <b v="0"/>
    <m/>
    <s v="26.909403333"/>
    <s v="80.93272"/>
    <s v="Approved"/>
    <n v="5.5"/>
    <m/>
    <m/>
    <m/>
    <d v="2023-10-23T16:22:46"/>
    <d v="2023-10-23T16:35:00"/>
    <s v="Rupali Kaskar"/>
    <n v="-1"/>
    <s v="-1"/>
    <s v="-1"/>
    <s v="LIVE"/>
    <s v="For Placement"/>
    <s v=""/>
    <s v="311111116"/>
    <s v="Manu Shrivastava "/>
    <s v="-1"/>
    <s v="-1"/>
    <s v="1023"/>
    <s v="1622"/>
    <s v=""/>
    <s v="311111116-1023-1622"/>
    <s v="1"/>
    <s v="1"/>
    <s v="0"/>
    <s v="-1"/>
    <s v="-1"/>
    <s v="80.93275"/>
    <s v="26.90934333333333"/>
    <s v="80d 55' 57.9&quot; , 26d 54' 33.636&quot;_x000a_null"/>
    <s v="96"/>
    <s v="-1"/>
    <s v="-1"/>
    <s v="0"/>
    <s v="100%"/>
    <s v="-1"/>
    <s v="CNST3"/>
    <s v="CS10"/>
    <s v="-1"/>
    <s v="-1"/>
    <s v="-1"/>
    <s v="-1"/>
    <s v="-1"/>
    <s v="2023-10-23T16:22:55+05:30"/>
    <s v="-1"/>
    <s v="2023-10-23T16:22:55+05:30"/>
    <s v="SPEAK TO WOMEN WHO ARE 25 - 45 YEARS OF AGE"/>
    <s v="-1"/>
    <s v="-1"/>
    <s v="-1"/>
    <s v="-1"/>
    <s v="-1"/>
    <s v="-1"/>
    <s v="-1"/>
    <s v="2023-10-23"/>
    <s v="16:22:58"/>
    <s v="-1"/>
    <s v="8"/>
    <s v="2023-10-23T16:22:59+05:30"/>
    <s v="-1"/>
    <s v="3"/>
    <s v="-1"/>
    <s v="Priti"/>
    <x v="2"/>
    <x v="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3T16:25:06+05:30"/>
    <s v="-1"/>
    <s v="131"/>
    <s v="2023-10-23T16:25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Ching's Instant Noodles"/>
    <s v="Joymee Noodles"/>
    <s v="0"/>
    <s v="0"/>
    <s v="0"/>
    <s v="0"/>
    <s v="0"/>
    <s v="0"/>
    <s v="0"/>
    <s v="0"/>
    <s v="0"/>
    <s v="0"/>
    <s v="0"/>
    <s v="0"/>
    <s v="0"/>
    <s v="0"/>
    <s v="0"/>
    <s v="Joymee Noodles"/>
    <s v="2023-10-23T16:28:50+05:30"/>
    <s v="-1"/>
    <s v="22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3T16:28:56+05:30"/>
    <s v="2023-10-23T16:32:12+05:30"/>
    <s v="-1"/>
    <s v="358"/>
    <s v="-1"/>
    <s v="2023-10-23T16:28:56+05:30"/>
    <s v="2023-10-23T16:32:12+05:30"/>
    <s v="2023-10-23T16:32:12+05:30"/>
    <s v="-1"/>
    <s v="1698058932"/>
    <s v="2023-10-23T16:32:12+05:30"/>
    <s v="WILLING TO PARTICIPATE"/>
    <s v="-1"/>
    <s v=""/>
    <s v="-1"/>
    <s v="SAFFOLA MASALA OATS - VEGGIE TWIST TEST (LK2)"/>
    <s v="House no 1035"/>
    <s v="00"/>
    <s v="Vinay Khand"/>
    <s v="226010"/>
    <s v="House no 1035"/>
    <s v="00"/>
    <s v="Vinay Khand"/>
    <s v="226010"/>
    <s v="9612788335"/>
    <s v="-1"/>
    <s v="9612788335"/>
    <s v="-1"/>
    <s v="SSC/ HSC"/>
    <s v="-1"/>
    <s v="HOUSEWIFE"/>
    <s v=""/>
    <s v="3"/>
    <s v="0"/>
    <s v="1"/>
    <s v="0"/>
    <s v="0"/>
    <s v="0"/>
    <s v="1"/>
    <s v="1"/>
    <s v="0"/>
    <s v="0"/>
    <s v="-1"/>
    <s v="-1"/>
    <s v="YES"/>
    <s v="2023-10-23T16:34:59+05:30"/>
    <s v="-1"/>
    <s v="1698059099"/>
    <s v="-1"/>
    <s v="-1"/>
    <s v="-1"/>
    <s v="Screener Section 1"/>
    <s v="Screener Section 2"/>
    <s v="0"/>
    <s v="0"/>
    <s v="Main Section 3"/>
    <s v="0"/>
    <s v="Main Section 5"/>
    <s v="2023-10-23T16:34:59+05:30"/>
    <s v="2023-10-23T16:34:59+05:30"/>
    <s v="-1"/>
    <s v="358"/>
    <s v="-1"/>
    <s v="80.93272"/>
    <s v="26.90940333333333"/>
    <s v="80d 55' 57.792&quot; , 26d 54' 33.852&quot;_x000a_null"/>
    <s v="-1"/>
    <s v="-1"/>
    <s v="716"/>
    <s v="-1"/>
    <s v="2023-10-23"/>
    <s v="-1"/>
    <s v="-1"/>
    <s v="SAFFOLA MASALA OATS - VEGGIE TWIST TEST (LK2)"/>
    <s v="2023-10-31"/>
    <s v="16:49:49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0"/>
    <n v="-1"/>
    <d v="2023-10-23T13:40:05"/>
    <s v="2234891008"/>
    <s v="Android_Subject"/>
    <m/>
    <d v="1899-12-30T00:16:31"/>
    <d v="2023-10-23T16:54:38"/>
    <m/>
    <d v="9999-12-31T23:59:59"/>
    <m/>
    <m/>
    <b v="1"/>
    <n v="306"/>
    <b v="0"/>
    <m/>
    <s v="28.679308333"/>
    <s v="77.16395"/>
    <s v="Requires Approval"/>
    <n v="5.5"/>
    <m/>
    <m/>
    <m/>
    <d v="2023-10-23T13:40:05"/>
    <d v="2023-10-23T13:56:36"/>
    <s v="N/A"/>
    <n v="-1"/>
    <s v="-1"/>
    <s v="-1"/>
    <s v="LIVE"/>
    <s v="-1"/>
    <s v=""/>
    <s v="111111111"/>
    <s v="seema"/>
    <s v="-1"/>
    <s v="-1"/>
    <s v="1023"/>
    <s v="1340"/>
    <s v=""/>
    <s v="111111111-1023-134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3:40:16+05:30"/>
    <s v="-1"/>
    <s v="2023-10-23T13:40:16+05:30"/>
    <s v="SPEAK TO WOMEN WHO ARE 25 - 45 YEARS OF AGE"/>
    <s v="-1"/>
    <s v="-1"/>
    <s v="-1"/>
    <s v="-1"/>
    <s v="-1"/>
    <s v="-1"/>
    <s v="-1"/>
    <s v="2023-10-23"/>
    <s v="13:40:21"/>
    <s v="-1"/>
    <s v="8"/>
    <s v="2023-10-23T13:40:22+05:30"/>
    <s v="-1"/>
    <s v="3"/>
    <s v="-1"/>
    <s v="Meenakshi"/>
    <x v="0"/>
    <x v="3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3T13:46:49+05:30"/>
    <s v="-1"/>
    <s v="393"/>
    <s v="2023-10-23T13:46:4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Top Ramen Cup Noodles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3:50:11+05:30"/>
    <s v="-1"/>
    <s v="2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3T13:50:16+05:30"/>
    <s v="2023-10-23T13:50:16+05:30"/>
    <s v="-1"/>
    <s v="601"/>
    <s v="-1"/>
    <s v="2023-10-23T13:50:16+05:30"/>
    <s v="2023-10-23T13:50:16+05:30"/>
    <s v="2023-10-23T13:50:16+05:30"/>
    <s v="-1"/>
    <s v="1698049216"/>
    <s v="2023-10-23T13:50:16+05:30"/>
    <s v="WILLING TO PARTICIPATE"/>
    <s v="-1"/>
    <s v=""/>
    <s v="-1"/>
    <s v="SAFFOLA MASALA OATS - CLASSIC MASALA TEST (NP9)"/>
    <s v="D-114 1st floor"/>
    <s v="gandhi vihar"/>
    <s v="gandhi vihar"/>
    <s v="110009"/>
    <s v="D-114 1st floor"/>
    <s v="gandhi vihar"/>
    <s v="gandhi vihar"/>
    <s v="110009"/>
    <s v="9212520578"/>
    <s v="-1"/>
    <s v="9212520578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23T13:56:34+05:30"/>
    <s v="-1"/>
    <s v="1698049594"/>
    <s v="-1"/>
    <s v="-1"/>
    <s v="-1"/>
    <s v="Screener Section 1"/>
    <s v="Screener Section 2"/>
    <s v="0"/>
    <s v="0"/>
    <s v="Main Section 3"/>
    <s v="0"/>
    <s v="Main Section 5"/>
    <s v="2023-10-23T13:56:34+05:30"/>
    <s v="2023-10-23T13:56:34+05:30"/>
    <s v="-1"/>
    <s v="378"/>
    <s v="-1"/>
    <s v="77.16395000000001"/>
    <s v="28.67930833333333"/>
    <s v="77d 9' 50.22&quot; , 28d 40' 45.51&quot;_x000a_null"/>
    <s v="-1"/>
    <s v="-1"/>
    <s v="97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1"/>
    <n v="-1"/>
    <d v="2023-10-23T13:10:05"/>
    <s v="2234891008"/>
    <s v="Android_Subject"/>
    <m/>
    <d v="1899-12-30T00:14:50"/>
    <d v="2023-10-23T16:54:38"/>
    <m/>
    <d v="9999-12-31T23:59:59"/>
    <m/>
    <m/>
    <b v="1"/>
    <n v="306"/>
    <b v="0"/>
    <m/>
    <s v="28.679395"/>
    <s v="77.164106667"/>
    <s v="Requires Approval"/>
    <n v="5.5"/>
    <m/>
    <m/>
    <m/>
    <d v="2023-10-23T13:10:05"/>
    <d v="2023-10-23T13:24:55"/>
    <s v="N/A"/>
    <n v="-1"/>
    <s v="-1"/>
    <s v="-1"/>
    <s v="LIVE"/>
    <s v="-1"/>
    <s v=""/>
    <s v="111111111"/>
    <s v="seema"/>
    <s v="-1"/>
    <s v="-1"/>
    <s v="1023"/>
    <s v="1310"/>
    <s v=""/>
    <s v="111111111-1023-1310"/>
    <s v="1"/>
    <s v="1"/>
    <s v="0"/>
    <s v="-1"/>
    <s v="-1"/>
    <s v="77.16395666666668"/>
    <s v="28.679475000000004"/>
    <s v="77d 9' 50.244&quot; , 28d 40' 46.11&quot;_x000a_null"/>
    <s v="96"/>
    <s v="-1"/>
    <s v="-1"/>
    <s v="0"/>
    <s v="100%"/>
    <s v="-1"/>
    <s v="CNST1"/>
    <s v="CS9C"/>
    <s v="-1"/>
    <s v="-1"/>
    <s v="-1"/>
    <s v="-1"/>
    <s v="-1"/>
    <s v="2023-10-23T13:10:18+05:30"/>
    <s v="-1"/>
    <s v="2023-10-23T13:10:18+05:30"/>
    <s v="SPEAK TO WOMEN WHO ARE 25 - 45 YEARS OF AGE"/>
    <s v="-1"/>
    <s v="-1"/>
    <s v="-1"/>
    <s v="-1"/>
    <s v="-1"/>
    <s v="-1"/>
    <s v="-1"/>
    <s v="2023-10-23"/>
    <s v="13:10:20"/>
    <s v="-1"/>
    <s v="8"/>
    <s v="2023-10-23T13:10:21+05:30"/>
    <s v="-1"/>
    <s v="3"/>
    <s v="-1"/>
    <s v="Rachana"/>
    <x v="0"/>
    <x v="3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3T13:16:16+05:30"/>
    <s v="-1"/>
    <s v="358"/>
    <s v="2023-10-23T13:16:1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3:19:57+05:30"/>
    <s v="-1"/>
    <s v="22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3T13:20:02+05:30"/>
    <s v="2023-10-23T13:20:02+05:30"/>
    <s v="-1"/>
    <s v="584"/>
    <s v="-1"/>
    <s v="2023-10-23T13:20:02+05:30"/>
    <s v="2023-10-23T13:20:02+05:30"/>
    <s v="2023-10-23T13:20:02+05:30"/>
    <s v="-1"/>
    <s v="1698047402"/>
    <s v="2023-10-23T13:20:02+05:30"/>
    <s v="WILLING TO PARTICIPATE"/>
    <s v="-1"/>
    <s v=""/>
    <s v="-1"/>
    <s v="SAFFOLA MASALA OATS - CLASSIC MASALA CURRENT (AF3)"/>
    <s v="D-177"/>
    <s v="gandhi vihar"/>
    <s v="gandhi vihar"/>
    <s v="110009"/>
    <s v="D-177"/>
    <s v="gandhi vihar"/>
    <s v="gandhi vihar"/>
    <s v="110009"/>
    <s v="9811007832"/>
    <s v="-1"/>
    <s v="9811007832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3T13:24:53+05:30"/>
    <s v="-1"/>
    <s v="1698047693"/>
    <s v="-1"/>
    <s v="-1"/>
    <s v="-1"/>
    <s v="Screener Section 1"/>
    <s v="Screener Section 2"/>
    <s v="0"/>
    <s v="0"/>
    <s v="Main Section 3"/>
    <s v="0"/>
    <s v="Main Section 5"/>
    <s v="2023-10-23T13:24:53+05:30"/>
    <s v="2023-10-23T13:24:53+05:30"/>
    <s v="-1"/>
    <s v="290"/>
    <s v="-1"/>
    <s v="77.16410666666667"/>
    <s v="28.679395"/>
    <s v="77d 9' 50.784&quot; , 28d 40' 45.822&quot;_x000a_null"/>
    <s v="-1"/>
    <s v="-1"/>
    <s v="87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2"/>
    <n v="-1"/>
    <d v="2023-10-23T11:40:02"/>
    <s v="2234891008"/>
    <s v="Android_Subject"/>
    <m/>
    <d v="1899-12-30T00:14:15"/>
    <d v="2023-10-23T16:54:38"/>
    <m/>
    <d v="9999-12-31T23:59:59"/>
    <m/>
    <m/>
    <b v="1"/>
    <n v="306"/>
    <b v="0"/>
    <m/>
    <m/>
    <m/>
    <s v="Requires Approval"/>
    <n v="5.5"/>
    <m/>
    <m/>
    <m/>
    <d v="2023-10-23T11:40:02"/>
    <d v="2023-10-23T11:54:17"/>
    <s v="N/A"/>
    <n v="-1"/>
    <s v="-1"/>
    <s v="-1"/>
    <s v="LIVE"/>
    <s v="-1"/>
    <s v=""/>
    <s v="111111111"/>
    <s v="seema"/>
    <s v="-1"/>
    <s v="-1"/>
    <s v="1023"/>
    <s v="1140"/>
    <s v=""/>
    <s v="111111111-1023-1140"/>
    <s v="1"/>
    <s v="1"/>
    <s v="0"/>
    <s v="-1"/>
    <s v="-1"/>
    <s v="77.16410666666667"/>
    <s v="28.679395"/>
    <s v="77d 9' 50.784&quot; , 28d 40' 45.822&quot;_x000a_null"/>
    <s v="96"/>
    <s v="-1"/>
    <s v="-1"/>
    <s v="0"/>
    <s v="100%"/>
    <s v="-1"/>
    <s v="CNST1"/>
    <s v="CS9C"/>
    <s v="-1"/>
    <s v="-1"/>
    <s v="-1"/>
    <s v="-1"/>
    <s v="-1"/>
    <s v="2023-10-23T11:40:11+05:30"/>
    <s v="-1"/>
    <s v="2023-10-23T11:40:11+05:30"/>
    <s v="SPEAK TO WOMEN WHO ARE 25 - 45 YEARS OF AGE"/>
    <s v="-1"/>
    <s v="-1"/>
    <s v="-1"/>
    <s v="-1"/>
    <s v="-1"/>
    <s v="-1"/>
    <s v="-1"/>
    <s v="2023-10-23"/>
    <s v="11:40:13"/>
    <s v="-1"/>
    <s v="8"/>
    <s v="2023-10-23T11:40:14+05:30"/>
    <s v="-1"/>
    <s v="3"/>
    <s v="-1"/>
    <s v="Megha"/>
    <x v="0"/>
    <x v="3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3T11:46:01+05:30"/>
    <s v="-1"/>
    <s v="350"/>
    <s v="2023-10-23T11:46:01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Top Ramen Cup Noodles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1:48:52+05:30"/>
    <s v="-1"/>
    <s v="17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3T11:48:58+05:30"/>
    <s v="2023-10-23T11:48:58+05:30"/>
    <s v="-1"/>
    <s v="527"/>
    <s v="-1"/>
    <s v="2023-10-23T11:48:58+05:30"/>
    <s v="2023-10-23T11:48:58+05:30"/>
    <s v="2023-10-23T11:48:58+05:30"/>
    <s v="-1"/>
    <s v="1698041938"/>
    <s v="2023-10-23T11:48:58+05:30"/>
    <s v="WILLING TO PARTICIPATE"/>
    <s v="-1"/>
    <s v=""/>
    <s v="-1"/>
    <s v="SAFFOLA MASALA OATS - VEGGIE TWIST CURRENT (BJ6)"/>
    <s v="D-145 ground floor"/>
    <s v="gandhi vihar"/>
    <s v="gandhi vihar"/>
    <s v="110009"/>
    <s v="D-145 ground floor"/>
    <s v="gandhi vihar"/>
    <s v="gandhi vihar"/>
    <s v="110009"/>
    <s v="9311885411"/>
    <s v="-1"/>
    <s v="9311885411"/>
    <s v="-1"/>
    <s v="SSC/ HSC"/>
    <s v="-1"/>
    <s v="HOUSEWIFE"/>
    <s v=""/>
    <s v="4"/>
    <s v="2"/>
    <s v="0"/>
    <s v="0"/>
    <s v="0"/>
    <s v="1"/>
    <s v="1"/>
    <s v="0"/>
    <s v="0"/>
    <s v="0"/>
    <s v="1"/>
    <s v="1"/>
    <s v="YES"/>
    <s v="2023-10-23T11:54:16+05:30"/>
    <s v="-1"/>
    <s v="1698042256"/>
    <s v="-1"/>
    <s v="-1"/>
    <s v="-1"/>
    <s v="Screener Section 1"/>
    <s v="Screener Section 2"/>
    <s v="0"/>
    <s v="0"/>
    <s v="Main Section 3"/>
    <s v="0"/>
    <s v="Main Section 5"/>
    <s v="2023-10-23T11:54:16+05:30"/>
    <s v="2023-10-23T11:54:16+05:30"/>
    <s v="-1"/>
    <s v="318"/>
    <s v="-1"/>
    <s v="NaN"/>
    <s v="NaN"/>
    <s v="-1"/>
    <s v="-1"/>
    <s v="-1"/>
    <s v="84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3"/>
    <n v="-1"/>
    <d v="2023-10-23T12:11:05"/>
    <s v="2234891008"/>
    <s v="Android_Subject"/>
    <m/>
    <d v="1899-12-30T00:15:00"/>
    <d v="2023-10-23T16:54:38"/>
    <m/>
    <d v="9999-12-31T23:59:59"/>
    <m/>
    <m/>
    <b v="1"/>
    <n v="306"/>
    <b v="0"/>
    <m/>
    <m/>
    <m/>
    <s v="Requires Approval"/>
    <n v="5.5"/>
    <m/>
    <m/>
    <m/>
    <d v="2023-10-23T12:11:05"/>
    <d v="2023-10-23T12:26:05"/>
    <s v="N/A"/>
    <n v="-1"/>
    <s v="-1"/>
    <s v="-1"/>
    <s v="LIVE"/>
    <s v="-1"/>
    <s v=""/>
    <s v="111111111"/>
    <s v="seema"/>
    <s v="-1"/>
    <s v="-1"/>
    <s v="1023"/>
    <s v="1211"/>
    <s v=""/>
    <s v="111111111-1023-1211"/>
    <s v="1"/>
    <s v="1"/>
    <s v="0"/>
    <s v="-1"/>
    <s v="-1"/>
    <s v="77.164225"/>
    <s v="28.679506666666665"/>
    <s v="77d 9' 51.21&quot; , 28d 40' 46.224&quot;_x000a_null"/>
    <s v="96"/>
    <s v="-1"/>
    <s v="-1"/>
    <s v="0"/>
    <s v="100%"/>
    <s v="-1"/>
    <s v="CNST1"/>
    <s v="CS9C"/>
    <s v="-1"/>
    <s v="-1"/>
    <s v="-1"/>
    <s v="-1"/>
    <s v="-1"/>
    <s v="2023-10-23T12:11:14+05:30"/>
    <s v="-1"/>
    <s v="2023-10-23T12:11:14+05:30"/>
    <s v="SPEAK TO WOMEN WHO ARE 25 - 45 YEARS OF AGE"/>
    <s v="-1"/>
    <s v="-1"/>
    <s v="-1"/>
    <s v="-1"/>
    <s v="-1"/>
    <s v="-1"/>
    <s v="-1"/>
    <s v="2023-10-23"/>
    <s v="12:11:19"/>
    <s v="-1"/>
    <s v="8"/>
    <s v="2023-10-23T12:11:20+05:30"/>
    <s v="-1"/>
    <s v="3"/>
    <s v="-1"/>
    <s v="shobha"/>
    <x v="0"/>
    <x v="3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3T12:16:12+05:30"/>
    <s v="-1"/>
    <s v="298"/>
    <s v="2023-10-23T12:16:12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2:18:48+05:30"/>
    <s v="-1"/>
    <s v="15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3T12:19:01+05:30"/>
    <s v="2023-10-23T12:19:01+05:30"/>
    <s v="-1"/>
    <s v="466"/>
    <s v="-1"/>
    <s v="2023-10-23T12:19:01+05:30"/>
    <s v="2023-10-23T12:19:01+05:30"/>
    <s v="2023-10-23T12:19:01+05:30"/>
    <s v="-1"/>
    <s v="1698043741"/>
    <s v="2023-10-23T12:19:01+05:30"/>
    <s v="WILLING TO PARTICIPATE"/>
    <s v="-1"/>
    <s v=""/>
    <s v="-1"/>
    <s v="SAFFOLA MASALA OATS - CLASSIC MASALA CURRENT (AF3)"/>
    <s v="D-213"/>
    <s v="gandhi vihar"/>
    <s v="gandhi vihar"/>
    <s v="110009"/>
    <s v="D-213"/>
    <s v="gandhi vihar"/>
    <s v="gandhi vihar"/>
    <s v="110009"/>
    <s v="9798788604"/>
    <s v="-1"/>
    <s v="9798788604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3T12:26:04+05:30"/>
    <s v="-1"/>
    <s v="1698044164"/>
    <s v="-1"/>
    <s v="-1"/>
    <s v="-1"/>
    <s v="Screener Section 1"/>
    <s v="Screener Section 2"/>
    <s v="0"/>
    <s v="0"/>
    <s v="Main Section 3"/>
    <s v="0"/>
    <s v="Main Section 5"/>
    <s v="2023-10-23T12:26:04+05:30"/>
    <s v="2023-10-23T12:26:04+05:30"/>
    <s v="-1"/>
    <s v="423"/>
    <s v="-1"/>
    <s v="NaN"/>
    <s v="NaN"/>
    <s v="-1"/>
    <s v="-1"/>
    <s v="-1"/>
    <s v="88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4"/>
    <n v="-1"/>
    <d v="2023-10-23T12:35:04"/>
    <s v="2234891008"/>
    <s v="Android_Subject"/>
    <m/>
    <d v="1899-12-30T00:13:12"/>
    <d v="2023-10-23T16:54:38"/>
    <m/>
    <d v="9999-12-31T23:59:59"/>
    <m/>
    <m/>
    <b v="1"/>
    <n v="306"/>
    <b v="0"/>
    <m/>
    <m/>
    <m/>
    <s v="Requires Approval"/>
    <n v="5.5"/>
    <m/>
    <m/>
    <m/>
    <d v="2023-10-23T12:35:04"/>
    <d v="2023-10-23T12:48:16"/>
    <s v="N/A"/>
    <n v="-1"/>
    <s v="-1"/>
    <s v="-1"/>
    <s v="LIVE"/>
    <s v="-1"/>
    <s v=""/>
    <s v="111111111"/>
    <s v="seema"/>
    <s v="-1"/>
    <s v="-1"/>
    <s v="1023"/>
    <s v="1235"/>
    <s v=""/>
    <s v="111111111-1023-12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2:35:13+05:30"/>
    <s v="-1"/>
    <s v="2023-10-23T12:35:13+05:30"/>
    <s v="SPEAK TO WOMEN WHO ARE 25 - 45 YEARS OF AGE"/>
    <s v="-1"/>
    <s v="-1"/>
    <s v="-1"/>
    <s v="-1"/>
    <s v="-1"/>
    <s v="-1"/>
    <s v="-1"/>
    <s v="2023-10-23"/>
    <s v="12:35:17"/>
    <s v="-1"/>
    <s v="8"/>
    <s v="2023-10-23T12:35:18+05:30"/>
    <s v="-1"/>
    <s v="3"/>
    <s v="-1"/>
    <s v="Amrit kaur"/>
    <x v="0"/>
    <x v="3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3T12:38:53+05:30"/>
    <s v="-1"/>
    <s v="220"/>
    <s v="2023-10-23T12:38:5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2:40:40+05:30"/>
    <s v="-1"/>
    <s v="10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3T12:40:47+05:30"/>
    <s v="2023-10-23T12:40:47+05:30"/>
    <s v="-1"/>
    <s v="334"/>
    <s v="-1"/>
    <s v="2023-10-23T12:40:47+05:30"/>
    <s v="2023-10-23T12:40:47+05:30"/>
    <s v="2023-10-23T12:40:47+05:30"/>
    <s v="-1"/>
    <s v="1698045047"/>
    <s v="2023-10-23T12:40:47+05:30"/>
    <s v="WILLING TO PARTICIPATE"/>
    <s v="-1"/>
    <s v=""/>
    <s v="-1"/>
    <s v="SAFFOLA MASALA OATS - CLASSIC MASALA CURRENT (AF3)"/>
    <s v="D-137"/>
    <s v="gandhi vihar"/>
    <s v="gandhi vihar"/>
    <s v="110009"/>
    <s v="D-137"/>
    <s v="gandhi vihar"/>
    <s v="gandhi vihar"/>
    <s v="110009"/>
    <s v="9953157795"/>
    <s v="-1"/>
    <s v="9953157795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3T12:48:14+05:30"/>
    <s v="-1"/>
    <s v="1698045494"/>
    <s v="-1"/>
    <s v="-1"/>
    <s v="-1"/>
    <s v="Screener Section 1"/>
    <s v="Screener Section 2"/>
    <s v="0"/>
    <s v="0"/>
    <s v="Main Section 3"/>
    <s v="0"/>
    <s v="Main Section 5"/>
    <s v="2023-10-23T12:48:14+05:30"/>
    <s v="2023-10-23T12:48:14+05:30"/>
    <s v="-1"/>
    <s v="448"/>
    <s v="-1"/>
    <s v="NaN"/>
    <s v="NaN"/>
    <s v="-1"/>
    <s v="-1"/>
    <s v="-1"/>
    <s v="78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2135"/>
    <n v="-1"/>
    <d v="2023-10-23T14:10:03"/>
    <s v="2234891008"/>
    <s v="Android_Subject"/>
    <m/>
    <d v="1899-12-30T00:13:42"/>
    <d v="2023-10-23T16:54:38"/>
    <m/>
    <d v="9999-12-31T23:59:59"/>
    <m/>
    <m/>
    <b v="1"/>
    <n v="306"/>
    <b v="0"/>
    <m/>
    <s v="28.679065"/>
    <s v="77.164133333"/>
    <s v="Requires Approval"/>
    <n v="5.5"/>
    <m/>
    <m/>
    <m/>
    <d v="2023-10-23T14:10:03"/>
    <d v="2023-10-23T14:23:45"/>
    <s v="N/A"/>
    <n v="-1"/>
    <s v="-1"/>
    <s v="-1"/>
    <s v="LIVE"/>
    <s v="-1"/>
    <s v=""/>
    <s v="111111111"/>
    <s v="seema"/>
    <s v="-1"/>
    <s v="-1"/>
    <s v="1023"/>
    <s v="1410"/>
    <s v=""/>
    <s v="111111111-1023-14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4:10:13+05:30"/>
    <s v="-1"/>
    <s v="2023-10-23T14:10:13+05:30"/>
    <s v="SPEAK TO WOMEN WHO ARE 25 - 45 YEARS OF AGE"/>
    <s v="-1"/>
    <s v="-1"/>
    <s v="-1"/>
    <s v="-1"/>
    <s v="-1"/>
    <s v="-1"/>
    <s v="-1"/>
    <s v="2023-10-23"/>
    <s v="14:10:16"/>
    <s v="-1"/>
    <s v="8"/>
    <s v="2023-10-23T14:10:16+05:30"/>
    <s v="-1"/>
    <s v="3"/>
    <s v="-1"/>
    <s v="jyoti"/>
    <x v="0"/>
    <x v="3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3T14:14:11+05:30"/>
    <s v="-1"/>
    <s v="238"/>
    <s v="2023-10-23T14:14:1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4:15:52+05:30"/>
    <s v="-1"/>
    <s v="10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3T14:15:58+05:30"/>
    <s v="2023-10-23T14:15:58+05:30"/>
    <s v="-1"/>
    <s v="345"/>
    <s v="-1"/>
    <s v="2023-10-23T14:15:58+05:30"/>
    <s v="2023-10-23T14:15:58+05:30"/>
    <s v="2023-10-23T14:15:58+05:30"/>
    <s v="-1"/>
    <s v="1698050758"/>
    <s v="2023-10-23T14:15:58+05:30"/>
    <s v="WILLING TO PARTICIPATE"/>
    <s v="-1"/>
    <s v=""/>
    <s v="-1"/>
    <s v="SAFFOLA MASALA OATS - CLASSIC MASALA TEST (NP9)"/>
    <s v="D-153 2nd floor"/>
    <s v="gandhi vihar"/>
    <s v="gandhi vihar"/>
    <s v="110009"/>
    <s v="D-153 2nd floor"/>
    <s v="gandhi vihar"/>
    <s v="gandhi vihar"/>
    <s v="110009"/>
    <s v="7291818858"/>
    <s v="-1"/>
    <s v="7291818858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3T14:23:44+05:30"/>
    <s v="-1"/>
    <s v="1698051224"/>
    <s v="-1"/>
    <s v="-1"/>
    <s v="-1"/>
    <s v="Screener Section 1"/>
    <s v="Screener Section 2"/>
    <s v="0"/>
    <s v="0"/>
    <s v="Main Section 3"/>
    <s v="0"/>
    <s v="Main Section 5"/>
    <s v="2023-10-23T14:23:44+05:30"/>
    <s v="2023-10-23T14:23:44+05:30"/>
    <s v="-1"/>
    <s v="465"/>
    <s v="-1"/>
    <s v="77.16413333333334"/>
    <s v="28.679064999999998"/>
    <s v="77d 9' 50.88&quot; , 28d 40' 44.634&quot;_x000a_null"/>
    <s v="-1"/>
    <s v="-1"/>
    <s v="81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3263"/>
    <n v="-1"/>
    <d v="2023-10-23T14:10:18"/>
    <s v="2234891009"/>
    <s v="Android_Subject"/>
    <m/>
    <d v="1899-12-30T00:19:01"/>
    <d v="2023-10-23T17:33:39"/>
    <m/>
    <d v="9999-12-31T23:59:59"/>
    <m/>
    <m/>
    <b v="1"/>
    <n v="306"/>
    <b v="0"/>
    <m/>
    <m/>
    <m/>
    <s v="Requires Approval"/>
    <n v="5.5"/>
    <m/>
    <m/>
    <m/>
    <d v="2023-10-23T14:10:18"/>
    <d v="2023-10-23T14:29:19"/>
    <s v="N/A"/>
    <n v="-1"/>
    <s v="-1"/>
    <s v="-1"/>
    <s v="LIVE"/>
    <s v="-1"/>
    <s v=""/>
    <s v="111111117"/>
    <s v="Annu gupta"/>
    <s v="-1"/>
    <s v="-1"/>
    <s v="1023"/>
    <s v="1410"/>
    <s v=""/>
    <s v="111111117-1023-14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4:10:30+05:30"/>
    <s v="-1"/>
    <s v="2023-10-23T14:10:30+05:30"/>
    <s v="SPEAK TO WOMEN WHO ARE 25 - 45 YEARS OF AGE"/>
    <s v="-1"/>
    <s v="-1"/>
    <s v="-1"/>
    <s v="-1"/>
    <s v="-1"/>
    <s v="-1"/>
    <s v="-1"/>
    <s v="2023-10-23"/>
    <s v="14:10:31"/>
    <s v="-1"/>
    <s v="8"/>
    <s v="2023-10-23T14:10:32+05:30"/>
    <s v="-1"/>
    <s v="3"/>
    <s v="-1"/>
    <s v="Pratibha"/>
    <x v="0"/>
    <x v="3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3T14:21:18+05:30"/>
    <s v="-1"/>
    <s v="648"/>
    <s v="2023-10-23T14:21:18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Gaia"/>
    <s v="Kellogg's"/>
    <s v="Kellogg's Chocos"/>
    <s v="Kellogg's Cornflakes"/>
    <s v="0"/>
    <s v="0"/>
    <s v="Kellogg's Muesli"/>
    <s v="0"/>
    <s v="0"/>
    <s v="Mohun's"/>
    <s v="0"/>
    <s v="Patanjali Cornflakes"/>
    <s v="0"/>
    <s v="0"/>
    <s v="Yoga Bar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Joymee Noodles"/>
    <s v="0"/>
    <s v="Maggi Masala Noodles"/>
    <s v="0"/>
    <s v="0"/>
    <s v="0"/>
    <s v="0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4:25:12+05:30"/>
    <s v="-1"/>
    <s v="23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3T14:25:42+05:30"/>
    <s v="2023-10-23T14:25:42+05:30"/>
    <s v="-1"/>
    <s v="912"/>
    <s v="-1"/>
    <s v="2023-10-23T14:25:42+05:30"/>
    <s v="2023-10-23T14:25:42+05:30"/>
    <s v="2023-10-23T14:25:42+05:30"/>
    <s v="-1"/>
    <s v="1698051342"/>
    <s v="2023-10-23T14:25:42+05:30"/>
    <s v="WILLING TO PARTICIPATE"/>
    <s v="-1"/>
    <s v=""/>
    <s v="-1"/>
    <s v="SAFFOLA MASALA OATS - VEGGIE TWIST TEST (LK2)"/>
    <s v="B-183"/>
    <s v=" timarpur"/>
    <s v="nehru vihar"/>
    <s v="110054"/>
    <s v="B-183"/>
    <s v="timarpur"/>
    <s v="nehru vihar"/>
    <s v="110054"/>
    <s v="9953166173"/>
    <s v="-1"/>
    <s v="9953166173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23T14:29:18+05:30"/>
    <s v="-1"/>
    <s v="1698051558"/>
    <s v="-1"/>
    <s v="-1"/>
    <s v="-1"/>
    <s v="Screener Section 1"/>
    <s v="Screener Section 2"/>
    <s v="0"/>
    <s v="0"/>
    <s v="Main Section 3"/>
    <s v="0"/>
    <s v="Main Section 5"/>
    <s v="2023-10-23T14:29:18+05:30"/>
    <s v="2023-10-23T14:29:18+05:30"/>
    <s v="-1"/>
    <s v="217"/>
    <s v="-1"/>
    <s v="NaN"/>
    <s v="NaN"/>
    <s v="-1"/>
    <s v="-1"/>
    <s v="-1"/>
    <s v="112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3265"/>
    <n v="-1"/>
    <d v="2023-10-23T14:50:02"/>
    <s v="2234891009"/>
    <s v="Android_Subject"/>
    <m/>
    <d v="1899-12-30T00:16:06"/>
    <d v="2023-10-23T17:33:39"/>
    <m/>
    <d v="9999-12-31T23:59:59"/>
    <m/>
    <m/>
    <b v="1"/>
    <n v="306"/>
    <b v="0"/>
    <m/>
    <m/>
    <m/>
    <s v="Requires Approval"/>
    <n v="5.5"/>
    <m/>
    <m/>
    <m/>
    <d v="2023-10-23T14:50:02"/>
    <d v="2023-10-23T15:06:08"/>
    <s v="N/A"/>
    <n v="-1"/>
    <s v="-1"/>
    <s v="-1"/>
    <s v="LIVE"/>
    <s v="-1"/>
    <s v=""/>
    <s v="111111117"/>
    <s v="Annu gupta"/>
    <s v="-1"/>
    <s v="-1"/>
    <s v="1023"/>
    <s v="1450"/>
    <s v=""/>
    <s v="111111117-1023-145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4:50:11+05:30"/>
    <s v="-1"/>
    <s v="2023-10-23T14:50:11+05:30"/>
    <s v="SPEAK TO WOMEN WHO ARE 25 - 45 YEARS OF AGE"/>
    <s v="-1"/>
    <s v="-1"/>
    <s v="-1"/>
    <s v="-1"/>
    <s v="-1"/>
    <s v="-1"/>
    <s v="-1"/>
    <s v="2023-10-23"/>
    <s v="14:50:13"/>
    <s v="-1"/>
    <s v="8"/>
    <s v="2023-10-23T14:50:14+05:30"/>
    <s v="-1"/>
    <s v="3"/>
    <s v="-1"/>
    <s v="shubhika"/>
    <x v="0"/>
    <x v="3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3T14:56:54+05:30"/>
    <s v="-1"/>
    <s v="403"/>
    <s v="2023-10-23T14:56:54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Sunfeast Yippee Noodles"/>
    <s v="2023-10-23T14:59:37+05:30"/>
    <s v="-1"/>
    <s v="16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3T14:59:45+05:30"/>
    <s v="2023-10-23T14:59:45+05:30"/>
    <s v="-1"/>
    <s v="574"/>
    <s v="-1"/>
    <s v="2023-10-23T14:59:45+05:30"/>
    <s v="2023-10-23T14:59:45+05:30"/>
    <s v="2023-10-23T14:59:45+05:30"/>
    <s v="-1"/>
    <s v="1698053385"/>
    <s v="2023-10-23T14:59:45+05:30"/>
    <s v="WILLING TO PARTICIPATE"/>
    <s v="-1"/>
    <s v=""/>
    <s v="-1"/>
    <s v="SAFFOLA MASALA OATS - VEGGIE TWIST CURRENT (BJ6)"/>
    <s v="B-220"/>
    <s v="timarpur"/>
    <s v="Nehru vihar"/>
    <s v="110054"/>
    <s v="B-220"/>
    <s v="timarpur"/>
    <s v="Nehru vihar"/>
    <s v="110054"/>
    <s v="8447590431"/>
    <s v="-1"/>
    <s v="8447590431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3T15:06:07+05:30"/>
    <s v="-1"/>
    <s v="1698053767"/>
    <s v="-1"/>
    <s v="-1"/>
    <s v="-1"/>
    <s v="Screener Section 1"/>
    <s v="Screener Section 2"/>
    <s v="0"/>
    <s v="0"/>
    <s v="Main Section 3"/>
    <s v="0"/>
    <s v="Main Section 5"/>
    <s v="2023-10-23T15:06:07+05:30"/>
    <s v="2023-10-23T15:06:07+05:30"/>
    <s v="-1"/>
    <s v="381"/>
    <s v="-1"/>
    <s v="NaN"/>
    <s v="NaN"/>
    <s v="-1"/>
    <s v="-1"/>
    <s v="-1"/>
    <s v="95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3266"/>
    <n v="-1"/>
    <d v="2023-10-23T15:28:02"/>
    <s v="2234891009"/>
    <s v="Android_Subject"/>
    <m/>
    <d v="1899-12-30T00:13:22"/>
    <d v="2023-10-23T17:33:39"/>
    <m/>
    <d v="9999-12-31T23:59:59"/>
    <m/>
    <m/>
    <b v="1"/>
    <n v="306"/>
    <b v="0"/>
    <m/>
    <m/>
    <m/>
    <s v="Requires Approval"/>
    <n v="5.5"/>
    <m/>
    <m/>
    <m/>
    <d v="2023-10-23T15:28:02"/>
    <d v="2023-10-23T15:41:24"/>
    <s v="N/A"/>
    <n v="-1"/>
    <s v="-1"/>
    <s v="-1"/>
    <s v="LIVE"/>
    <s v="-1"/>
    <s v=""/>
    <s v="111111117"/>
    <s v="Annu gupta"/>
    <s v="-1"/>
    <s v="-1"/>
    <s v="1023"/>
    <s v="1528"/>
    <s v=""/>
    <s v="111111117-1023-152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5:28:14+05:30"/>
    <s v="-1"/>
    <s v="2023-10-23T15:28:14+05:30"/>
    <s v="SPEAK TO WOMEN WHO ARE 25 - 45 YEARS OF AGE"/>
    <s v="-1"/>
    <s v="-1"/>
    <s v="-1"/>
    <s v="-1"/>
    <s v="-1"/>
    <s v="-1"/>
    <s v="-1"/>
    <s v="2023-10-23"/>
    <s v="15:28:15"/>
    <s v="-1"/>
    <s v="8"/>
    <s v="2023-10-23T15:28:16+05:30"/>
    <s v="-1"/>
    <s v="3"/>
    <s v="-1"/>
    <s v="Renu"/>
    <x v="0"/>
    <x v="3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3T15:37:14+05:30"/>
    <s v="-1"/>
    <s v="540"/>
    <s v="2023-10-23T15:37:1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5:38:58+05:30"/>
    <s v="-1"/>
    <s v="10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3T15:39:04+05:30"/>
    <s v="2023-10-23T15:39:04+05:30"/>
    <s v="-1"/>
    <s v="650"/>
    <s v="-1"/>
    <s v="2023-10-23T15:39:04+05:30"/>
    <s v="2023-10-23T15:39:04+05:30"/>
    <s v="2023-10-23T15:39:04+05:30"/>
    <s v="-1"/>
    <s v="1698055744"/>
    <s v="2023-10-23T15:39:04+05:30"/>
    <s v="WILLING TO PARTICIPATE"/>
    <s v="-1"/>
    <s v=""/>
    <s v="-1"/>
    <s v="SAFFOLA MASALA OATS - VEGGIE TWIST TEST (LK2)"/>
    <s v="B-205"/>
    <s v="timarpur"/>
    <s v="nehru vihar"/>
    <s v="110054"/>
    <s v="B-205"/>
    <s v="timarpur"/>
    <s v="nehru vihar"/>
    <s v="110054"/>
    <s v="9811930794"/>
    <s v="-1"/>
    <s v="9811930794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23T15:41:24+05:30"/>
    <s v="-1"/>
    <s v="1698055884"/>
    <s v="-1"/>
    <s v="-1"/>
    <s v="-1"/>
    <s v="Screener Section 1"/>
    <s v="Screener Section 2"/>
    <s v="0"/>
    <s v="0"/>
    <s v="Main Section 3"/>
    <s v="0"/>
    <s v="Main Section 5"/>
    <s v="2023-10-23T15:41:24+05:30"/>
    <s v="2023-10-23T15:41:24+05:30"/>
    <s v="-1"/>
    <s v="140"/>
    <s v="-1"/>
    <s v="NaN"/>
    <s v="NaN"/>
    <s v="-1"/>
    <s v="-1"/>
    <s v="-1"/>
    <s v="79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3267"/>
    <n v="-1"/>
    <d v="2023-10-23T15:56:02"/>
    <s v="2234891009"/>
    <s v="Android_Subject"/>
    <m/>
    <d v="1899-12-30T00:18:06"/>
    <d v="2023-10-23T17:33:39"/>
    <m/>
    <d v="9999-12-31T23:59:59"/>
    <m/>
    <m/>
    <b v="1"/>
    <n v="306"/>
    <b v="0"/>
    <m/>
    <m/>
    <m/>
    <s v="Requires Approval"/>
    <n v="5.5"/>
    <m/>
    <m/>
    <m/>
    <d v="2023-10-23T15:56:02"/>
    <d v="2023-10-23T16:14:08"/>
    <s v="N/A"/>
    <n v="-1"/>
    <s v="-1"/>
    <s v="-1"/>
    <s v="LIVE"/>
    <s v="-1"/>
    <s v=""/>
    <s v="111111117"/>
    <s v="Annu gupta"/>
    <s v="-1"/>
    <s v="-1"/>
    <s v="1023"/>
    <s v="1556"/>
    <s v=""/>
    <s v="111111117-1023-155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5:56:18+05:30"/>
    <s v="-1"/>
    <s v="2023-10-23T15:56:18+05:30"/>
    <s v="SPEAK TO WOMEN WHO ARE 25 - 45 YEARS OF AGE"/>
    <s v="-1"/>
    <s v="-1"/>
    <s v="-1"/>
    <s v="-1"/>
    <s v="-1"/>
    <s v="-1"/>
    <s v="-1"/>
    <s v="2023-10-23"/>
    <s v="15:56:20"/>
    <s v="-1"/>
    <s v="8"/>
    <s v="2023-10-23T15:56:20+05:30"/>
    <s v="-1"/>
    <s v="3"/>
    <s v="-1"/>
    <s v="shakshi"/>
    <x v="0"/>
    <x v="3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3T15:59:54+05:30"/>
    <s v="-1"/>
    <s v="216"/>
    <s v="2023-10-23T15:59:54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3T16:01:29+05:30"/>
    <s v="-1"/>
    <s v="9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3T16:01:37+05:30"/>
    <s v="2023-10-23T16:01:37+05:30"/>
    <s v="-1"/>
    <s v="319"/>
    <s v="-1"/>
    <s v="2023-10-23T16:01:37+05:30"/>
    <s v="2023-10-23T16:01:37+05:30"/>
    <s v="2023-10-23T16:01:37+05:30"/>
    <s v="-1"/>
    <s v="1698057097"/>
    <s v="2023-10-23T16:01:37+05:30"/>
    <s v="WILLING TO PARTICIPATE"/>
    <s v="-1"/>
    <s v=""/>
    <s v="-1"/>
    <s v="SAFFOLA MASALA OATS - VEGGIE TWIST CURRENT (BJ6)"/>
    <s v="B-180  "/>
    <s v=" Timarpur"/>
    <s v="Nehru vihar"/>
    <s v="110054"/>
    <s v="B-180"/>
    <s v="Timarpur"/>
    <s v="Nehru vihar"/>
    <s v="110054"/>
    <s v="9313393900"/>
    <s v="-1"/>
    <s v="9313393900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3T16:14:07+05:30"/>
    <s v="-1"/>
    <s v="1698057847"/>
    <s v="-1"/>
    <s v="-1"/>
    <s v="-1"/>
    <s v="Screener Section 1"/>
    <s v="Screener Section 2"/>
    <s v="0"/>
    <s v="0"/>
    <s v="Main Section 3"/>
    <s v="0"/>
    <s v="Main Section 5"/>
    <s v="2023-10-23T16:14:07+05:30"/>
    <s v="2023-10-23T16:14:07+05:30"/>
    <s v="-1"/>
    <s v="750"/>
    <s v="-1"/>
    <s v="NaN"/>
    <s v="NaN"/>
    <s v="-1"/>
    <s v="-1"/>
    <s v="-1"/>
    <s v="106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23269"/>
    <n v="-1"/>
    <d v="2023-10-23T16:46:31"/>
    <s v="2234891009"/>
    <s v="Android_Subject"/>
    <m/>
    <d v="1899-12-30T00:13:37"/>
    <d v="2023-10-23T17:33:39"/>
    <m/>
    <d v="9999-12-31T23:59:59"/>
    <m/>
    <m/>
    <b v="1"/>
    <n v="306"/>
    <b v="0"/>
    <m/>
    <m/>
    <m/>
    <s v="Requires Approval"/>
    <n v="5.5"/>
    <m/>
    <m/>
    <m/>
    <d v="2023-10-23T16:46:31"/>
    <d v="2023-10-23T17:00:08"/>
    <s v="N/A"/>
    <n v="-1"/>
    <s v="-1"/>
    <s v="-1"/>
    <s v="LIVE"/>
    <s v="-1"/>
    <s v=""/>
    <s v="111111117"/>
    <s v="Annu gupta"/>
    <s v="-1"/>
    <s v="-1"/>
    <s v="1023"/>
    <s v="1646"/>
    <s v=""/>
    <s v="111111117-1023-164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3T16:46:44+05:30"/>
    <s v="-1"/>
    <s v="2023-10-23T16:46:44+05:30"/>
    <s v="SPEAK TO WOMEN WHO ARE 25 - 45 YEARS OF AGE"/>
    <s v="-1"/>
    <s v="-1"/>
    <s v="-1"/>
    <s v="-1"/>
    <s v="-1"/>
    <s v="-1"/>
    <s v="-1"/>
    <s v="2023-10-23"/>
    <s v="16:46:46"/>
    <s v="-1"/>
    <s v="8"/>
    <s v="2023-10-23T16:46:46+05:30"/>
    <s v="-1"/>
    <s v="3"/>
    <s v="-1"/>
    <s v="Renuka"/>
    <x v="0"/>
    <x v="3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3T16:49:09+05:30"/>
    <s v="-1"/>
    <s v="145"/>
    <s v="2023-10-23T16:49:0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3T16:50:51+05:30"/>
    <s v="-1"/>
    <s v="10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3T16:50:56+05:30"/>
    <s v="2023-10-23T16:50:56+05:30"/>
    <s v="-1"/>
    <s v="253"/>
    <s v="-1"/>
    <s v="2023-10-23T16:50:56+05:30"/>
    <s v="2023-10-23T16:50:56+05:30"/>
    <s v="2023-10-23T16:50:56+05:30"/>
    <s v="-1"/>
    <s v="1698060056"/>
    <s v="2023-10-23T16:50:56+05:30"/>
    <s v="WILLING TO PARTICIPATE"/>
    <s v="-1"/>
    <s v=""/>
    <s v="-1"/>
    <s v="SAFFOLA MASALA OATS - CLASSIC MASALA CURRENT (AF3)"/>
    <s v="B-187"/>
    <s v="Timarpur"/>
    <s v="Nehru vihar"/>
    <s v="110054"/>
    <s v="B-187"/>
    <s v="Timarpur"/>
    <s v="Nehru vihar"/>
    <s v="110054"/>
    <s v="9891585836"/>
    <s v="-1"/>
    <s v="9891585836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3T17:00:07+05:30"/>
    <s v="-1"/>
    <s v="1698060607"/>
    <s v="-1"/>
    <s v="-1"/>
    <s v="-1"/>
    <s v="Screener Section 1"/>
    <s v="Screener Section 2"/>
    <s v="0"/>
    <s v="0"/>
    <s v="Main Section 3"/>
    <s v="0"/>
    <s v="Main Section 5"/>
    <s v="2023-10-23T17:00:07+05:30"/>
    <s v="2023-10-23T17:00:07+05:30"/>
    <s v="-1"/>
    <s v="551"/>
    <s v="-1"/>
    <s v="NaN"/>
    <s v="NaN"/>
    <s v="-1"/>
    <s v="-1"/>
    <s v="-1"/>
    <s v="80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36988"/>
    <n v="-1"/>
    <d v="2023-10-24T11:14:04"/>
    <s v="2234891007"/>
    <s v="Android_Subject"/>
    <m/>
    <d v="1899-12-30T00:18:37"/>
    <d v="2023-10-24T11:32:44"/>
    <m/>
    <d v="9999-12-31T23:59:59"/>
    <m/>
    <m/>
    <b v="1"/>
    <n v="306"/>
    <b v="0"/>
    <m/>
    <s v="28.625341667"/>
    <s v="77.293191667"/>
    <s v="Requires Approval"/>
    <n v="5.5"/>
    <m/>
    <m/>
    <m/>
    <d v="2023-10-24T11:14:04"/>
    <d v="2023-10-24T11:32:41"/>
    <s v="N/A"/>
    <n v="-1"/>
    <s v="-1"/>
    <s v="-1"/>
    <s v="LIVE"/>
    <s v="-1"/>
    <s v=""/>
    <s v="111111119"/>
    <s v="rakesh kumar gupta "/>
    <s v="-1"/>
    <s v="-1"/>
    <s v="1024"/>
    <s v="1114"/>
    <s v=""/>
    <s v="111111119-1024-1114"/>
    <s v="1"/>
    <s v="1"/>
    <s v="0"/>
    <s v="-1"/>
    <s v="-1"/>
    <s v="77.29330333333334"/>
    <s v="28.62516333333333"/>
    <s v="77d 17' 35.892&quot; , 28d 37' 30.588&quot;_x000a_null"/>
    <s v="96"/>
    <s v="-1"/>
    <s v="-1"/>
    <s v="0"/>
    <s v="100%"/>
    <s v="-1"/>
    <s v="CNST1"/>
    <s v="CS9C"/>
    <s v="-1"/>
    <s v="-1"/>
    <s v="-1"/>
    <s v="-1"/>
    <s v="-1"/>
    <s v="2023-10-24T11:14:23+05:30"/>
    <s v="-1"/>
    <s v="2023-10-24T11:14:32+05:30"/>
    <s v="SPEAK TO WOMEN WHO ARE 25 - 45 YEARS OF AGE"/>
    <s v="-1"/>
    <s v="-1"/>
    <s v="-1"/>
    <s v="-1"/>
    <s v="-1"/>
    <s v="-1"/>
    <s v="-1"/>
    <s v="2023-10-24"/>
    <s v="11:15:00"/>
    <s v="-1"/>
    <s v="8"/>
    <s v="2023-10-24T11:15:01+05:30"/>
    <s v="-1"/>
    <s v="4"/>
    <s v="-1"/>
    <s v="nupur"/>
    <x v="0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1:23:57+05:30"/>
    <s v="-1"/>
    <s v="565"/>
    <s v="2023-10-24T11:23:57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Yogabar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Yogabar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Saffola Masala Oats - Masala Coriander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Bagrrys"/>
    <s v="0"/>
    <s v="0"/>
    <s v="Kellogg's"/>
    <s v="Kellogg's Chocos"/>
    <s v="Kellogg's Cornflakes"/>
    <s v="Kellogg's Honey Loops"/>
    <s v="0"/>
    <s v="0"/>
    <s v="Kellogg's Special K"/>
    <s v="Kwality"/>
    <s v="0"/>
    <s v="0"/>
    <s v="Patanjali Cornflakes"/>
    <s v="Soulfull"/>
    <s v="Tasty Treat"/>
    <s v="0"/>
    <s v="0"/>
    <s v="0"/>
    <s v="0"/>
    <s v="0"/>
    <s v="0"/>
    <s v="Bagrrys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1:28:00+05:30"/>
    <s v="-1"/>
    <s v="24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4T11:28:33+05:30"/>
    <s v="2023-10-24T11:28:33+05:30"/>
    <s v="-1"/>
    <s v="786"/>
    <s v="-1"/>
    <s v="2023-10-24T11:28:33+05:30"/>
    <s v="2023-10-24T11:28:33+05:30"/>
    <s v="2023-10-24T11:28:33+05:30"/>
    <s v="-1"/>
    <s v="1698127113"/>
    <s v="2023-10-24T11:28:33+05:30"/>
    <s v="WILLING TO PARTICIPATE"/>
    <s v="-1"/>
    <s v=""/>
    <s v="-1"/>
    <s v="SAFFOLA MASALA OATS - VEGGIE TWIST TEST (LK2)"/>
    <s v="A/736"/>
    <s v="budha marg 1 st floor mandawali"/>
    <s v="delhi"/>
    <s v="110092"/>
    <s v="A/736"/>
    <s v="budha marg 1 st floor mandawali"/>
    <s v="delhi"/>
    <s v="110092"/>
    <s v="7838732083"/>
    <s v="-1"/>
    <s v="7838732083"/>
    <s v="-1"/>
    <s v="GRADUATE/ POST GRADUATE: GENERAL"/>
    <s v="-1"/>
    <s v="EMPLOYED"/>
    <s v="Working full time"/>
    <s v="4"/>
    <s v="1"/>
    <s v="0"/>
    <s v="0"/>
    <s v="1"/>
    <s v="1"/>
    <s v="0"/>
    <s v="1"/>
    <s v="0"/>
    <s v="0"/>
    <s v="1"/>
    <s v="0"/>
    <s v="YES"/>
    <s v="2023-10-24T11:32:39+05:30"/>
    <s v="-1"/>
    <s v="1698127359"/>
    <s v="-1"/>
    <s v="-1"/>
    <s v="-1"/>
    <s v="Screener Section 1"/>
    <s v="Screener Section 2"/>
    <s v="0"/>
    <s v="0"/>
    <s v="Main Section 3"/>
    <s v="0"/>
    <s v="Main Section 5"/>
    <s v="2023-10-24T11:32:39+05:30"/>
    <s v="2023-10-24T11:32:39+05:30"/>
    <s v="-1"/>
    <s v="247"/>
    <s v="-1"/>
    <s v="77.29319166666667"/>
    <s v="28.625341666666667"/>
    <s v="77d 17' 35.49&quot; , 28d 37' 31.23&quot;_x000a_null"/>
    <s v="-1"/>
    <s v="-1"/>
    <s v="103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37583"/>
    <n v="-1"/>
    <d v="2023-10-24T11:42:53"/>
    <s v="2234891007"/>
    <s v="Android_Subject"/>
    <m/>
    <d v="1899-12-30T00:17:51"/>
    <d v="2023-10-24T12:00:46"/>
    <m/>
    <d v="9999-12-31T23:59:59"/>
    <m/>
    <m/>
    <b v="1"/>
    <n v="306"/>
    <b v="0"/>
    <m/>
    <s v="28.625263333"/>
    <s v="77.293268333"/>
    <s v="Requires Approval"/>
    <n v="5.5"/>
    <m/>
    <m/>
    <m/>
    <d v="2023-10-24T11:42:53"/>
    <d v="2023-10-24T12:00:44"/>
    <s v="N/A"/>
    <n v="-1"/>
    <s v="-1"/>
    <s v="-1"/>
    <s v="LIVE"/>
    <s v="-1"/>
    <s v=""/>
    <s v="111111119"/>
    <s v="rakesh kumar gupta"/>
    <s v="-1"/>
    <s v="-1"/>
    <s v="1024"/>
    <s v="1142"/>
    <s v=""/>
    <s v="111111119-1024-1142"/>
    <s v="1"/>
    <s v="1"/>
    <s v="0"/>
    <s v="-1"/>
    <s v="-1"/>
    <s v="77.29325"/>
    <s v="28.625231666666664"/>
    <s v="77d 17' 35.7&quot; , 28d 37' 30.834&quot;_x000a_null"/>
    <s v="96"/>
    <s v="-1"/>
    <s v="-1"/>
    <s v="0"/>
    <s v="100%"/>
    <s v="-1"/>
    <s v="CNST1"/>
    <s v="CS9C"/>
    <s v="-1"/>
    <s v="-1"/>
    <s v="-1"/>
    <s v="-1"/>
    <s v="-1"/>
    <s v="2023-10-24T11:43:18+05:30"/>
    <s v="-1"/>
    <s v="2023-10-24T11:43:18+05:30"/>
    <s v="SPEAK TO WOMEN WHO ARE 25 - 45 YEARS OF AGE"/>
    <s v="-1"/>
    <s v="-1"/>
    <s v="-1"/>
    <s v="-1"/>
    <s v="-1"/>
    <s v="-1"/>
    <s v="-1"/>
    <s v="2023-10-24"/>
    <s v="11:43:44"/>
    <s v="-1"/>
    <s v="8"/>
    <s v="2023-10-24T11:43:46+05:30"/>
    <s v="-1"/>
    <s v="4"/>
    <s v="-1"/>
    <s v="Anita"/>
    <x v="0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1:51:11+05:30"/>
    <s v="-1"/>
    <s v="473"/>
    <s v="2023-10-24T11:51:11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Tasty Treat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1:55:21+05:30"/>
    <s v="-1"/>
    <s v="25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4T11:56:48+05:30"/>
    <s v="2023-10-24T11:56:48+05:30"/>
    <s v="-1"/>
    <s v="810"/>
    <s v="-1"/>
    <s v="2023-10-24T11:56:48+05:30"/>
    <s v="2023-10-24T11:56:48+05:30"/>
    <s v="2023-10-24T11:56:48+05:30"/>
    <s v="-1"/>
    <s v="1698128808"/>
    <s v="2023-10-24T11:56:48+05:30"/>
    <s v="WILLING TO PARTICIPATE"/>
    <s v="-1"/>
    <s v=""/>
    <s v="-1"/>
    <s v="SAFFOLA MASALA OATS - VEGGIE TWIST CURRENT (BJ6)"/>
    <s v="A/736"/>
    <s v="3rd floor buddha Marg "/>
    <s v="Mandawali delhi"/>
    <s v="110092"/>
    <s v="A/736"/>
    <s v="3rd floor buddha Marg"/>
    <s v="Mandawali delhi"/>
    <s v="110092"/>
    <s v="9818149017"/>
    <s v="-1"/>
    <s v="9818149017"/>
    <s v="-1"/>
    <s v="SOME COLLEGE (INCLUDES A DIPLOMA) BUT NOT GRADUATE"/>
    <s v="-1"/>
    <s v="HOUSEWIFE"/>
    <s v=""/>
    <s v="3"/>
    <s v="0"/>
    <s v="0"/>
    <s v="0"/>
    <s v="0"/>
    <s v="1"/>
    <s v="1"/>
    <s v="1"/>
    <s v="0"/>
    <s v="0"/>
    <s v="-1"/>
    <s v="-1"/>
    <s v="YES"/>
    <s v="2023-10-24T12:00:42+05:30"/>
    <s v="-1"/>
    <s v="1698129042"/>
    <s v="-1"/>
    <s v="-1"/>
    <s v="-1"/>
    <s v="Screener Section 1"/>
    <s v="Screener Section 2"/>
    <s v="0"/>
    <s v="0"/>
    <s v="Main Section 3"/>
    <s v="0"/>
    <s v="Main Section 5"/>
    <s v="2023-10-24T12:00:42+05:30"/>
    <s v="2023-10-24T12:00:42+05:30"/>
    <s v="-1"/>
    <s v="234"/>
    <s v="-1"/>
    <s v="77.29326833333333"/>
    <s v="28.625263333333336"/>
    <s v="77d 17' 35.766&quot; , 28d 37' 30.948&quot;_x000a_null"/>
    <s v="-1"/>
    <s v="-1"/>
    <s v="104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38286"/>
    <n v="-1"/>
    <d v="2023-10-24T12:12:06"/>
    <s v="2234891007"/>
    <s v="Android_Subject"/>
    <m/>
    <d v="1899-12-30T00:16:27"/>
    <d v="2023-10-24T12:28:36"/>
    <m/>
    <d v="9999-12-31T23:59:59"/>
    <m/>
    <m/>
    <b v="1"/>
    <n v="306"/>
    <b v="0"/>
    <m/>
    <s v="28.625328333"/>
    <s v="77.293263333"/>
    <s v="Requires Approval"/>
    <n v="5.5"/>
    <m/>
    <m/>
    <m/>
    <d v="2023-10-24T12:12:06"/>
    <d v="2023-10-24T12:28:33"/>
    <s v="N/A"/>
    <n v="-1"/>
    <s v="-1"/>
    <s v="-1"/>
    <s v="LIVE"/>
    <s v="-1"/>
    <s v=""/>
    <s v="111111119"/>
    <s v="rakesh kumar gupta "/>
    <s v="-1"/>
    <s v="-1"/>
    <s v="1024"/>
    <s v="1212"/>
    <s v=""/>
    <s v="111111119-1024-1212"/>
    <s v="1"/>
    <s v="1"/>
    <s v="0"/>
    <s v="-1"/>
    <s v="-1"/>
    <s v="77.29330833333333"/>
    <s v="28.625238333333332"/>
    <s v="77d 17' 35.91&quot; , 28d 37' 30.858&quot;_x000a_null"/>
    <s v="96"/>
    <s v="-1"/>
    <s v="-1"/>
    <s v="0"/>
    <s v="100%"/>
    <s v="-1"/>
    <s v="CNST1"/>
    <s v="CS9C"/>
    <s v="-1"/>
    <s v="-1"/>
    <s v="-1"/>
    <s v="-1"/>
    <s v="-1"/>
    <s v="2023-10-24T12:12:23+05:30"/>
    <s v="-1"/>
    <s v="2023-10-24T12:12:23+05:30"/>
    <s v="SPEAK TO WOMEN WHO ARE 25 - 45 YEARS OF AGE"/>
    <s v="-1"/>
    <s v="-1"/>
    <s v="-1"/>
    <s v="-1"/>
    <s v="-1"/>
    <s v="-1"/>
    <s v="-1"/>
    <s v="2023-10-24"/>
    <s v="12:12:56"/>
    <s v="-1"/>
    <s v="8"/>
    <s v="2023-10-24T12:12:58+05:30"/>
    <s v="-1"/>
    <s v="4"/>
    <s v="-1"/>
    <s v="guriya"/>
    <x v="0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4T12:20:08+05:30"/>
    <s v="-1"/>
    <s v="465"/>
    <s v="2023-10-24T12:20:0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Kwality"/>
    <s v="0"/>
    <s v="0"/>
    <s v="0"/>
    <s v="0"/>
    <s v="Tasty Treat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Maggi Hot Heads Noodles"/>
    <s v="0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Maggi Hot Heads Noodles"/>
    <s v="0"/>
    <s v="0"/>
    <s v="0"/>
    <s v="0"/>
    <s v="0"/>
    <s v="0"/>
    <s v="0"/>
    <s v="0"/>
    <s v="0"/>
    <s v="0"/>
    <s v="Maggi Masala Noodles"/>
    <s v="2023-10-24T12:24:49+05:30"/>
    <s v="-1"/>
    <s v="28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4T12:25:16+05:30"/>
    <s v="2023-10-24T12:25:16+05:30"/>
    <s v="-1"/>
    <s v="774"/>
    <s v="-1"/>
    <s v="2023-10-24T12:25:16+05:30"/>
    <s v="2023-10-24T12:25:16+05:30"/>
    <s v="2023-10-24T12:25:16+05:30"/>
    <s v="-1"/>
    <s v="1698130516"/>
    <s v="2023-10-24T12:25:16+05:30"/>
    <s v="WILLING TO PARTICIPATE"/>
    <s v="-1"/>
    <s v=""/>
    <s v="-1"/>
    <s v="SAFFOLA MASALA OATS - CLASSIC MASALA TEST (NP9)"/>
    <s v="A/736"/>
    <s v="3rd floor Buddha marg "/>
    <s v="mandawali delhi"/>
    <s v="110092"/>
    <s v="A/736"/>
    <s v="3rd floor Buddha marg"/>
    <s v="mandawali delhi"/>
    <s v="110092"/>
    <s v="9990099204"/>
    <s v="-1"/>
    <s v="9990099204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24T12:28:29+05:30"/>
    <s v="-1"/>
    <s v="1698130709"/>
    <s v="-1"/>
    <s v="-1"/>
    <s v="-1"/>
    <s v="Screener Section 1"/>
    <s v="Screener Section 2"/>
    <s v="0"/>
    <s v="0"/>
    <s v="Main Section 3"/>
    <s v="0"/>
    <s v="Main Section 5"/>
    <s v="2023-10-24T12:28:29+05:30"/>
    <s v="2023-10-24T12:28:29+05:30"/>
    <s v="-1"/>
    <s v="193"/>
    <s v="-1"/>
    <s v="77.29326333333333"/>
    <s v="28.625328333333332"/>
    <s v="77d 17' 35.748&quot; , 28d 37' 31.182&quot;_x000a_null"/>
    <s v="-1"/>
    <s v="-1"/>
    <s v="96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39189"/>
    <n v="-1"/>
    <d v="2023-10-24T12:37:55"/>
    <s v="2234891007"/>
    <s v="Android_Subject"/>
    <m/>
    <d v="1899-12-30T00:21:06"/>
    <d v="2023-10-24T12:59:03"/>
    <m/>
    <d v="9999-12-31T23:59:59"/>
    <m/>
    <m/>
    <b v="1"/>
    <n v="306"/>
    <b v="0"/>
    <m/>
    <s v="28.62521"/>
    <s v="77.293358333"/>
    <s v="Requires Approval"/>
    <n v="5.5"/>
    <m/>
    <m/>
    <m/>
    <d v="2023-10-24T12:37:55"/>
    <d v="2023-10-24T12:59:01"/>
    <s v="N/A"/>
    <n v="-1"/>
    <s v="-1"/>
    <s v="-1"/>
    <s v="LIVE"/>
    <s v="-1"/>
    <s v=""/>
    <s v="111111119"/>
    <s v="Rakesh Kumar Gupta "/>
    <s v="-1"/>
    <s v="-1"/>
    <s v="1024"/>
    <s v="1237"/>
    <s v=""/>
    <s v="111111119-1024-1237"/>
    <s v="1"/>
    <s v="1"/>
    <s v="0"/>
    <s v="-1"/>
    <s v="-1"/>
    <s v="77.29336333333335"/>
    <s v="28.625155000000003"/>
    <s v="77d 17' 36.108&quot; , 28d 37' 30.558&quot;_x000a_null"/>
    <s v="96"/>
    <s v="-1"/>
    <s v="-1"/>
    <s v="0"/>
    <s v="100%"/>
    <s v="-1"/>
    <s v="CNST1"/>
    <s v="CS9C"/>
    <s v="-1"/>
    <s v="-1"/>
    <s v="-1"/>
    <s v="-1"/>
    <s v="-1"/>
    <s v="2023-10-24T12:38:12+05:30"/>
    <s v="-1"/>
    <s v="2023-10-24T12:38:12+05:30"/>
    <s v="SPEAK TO WOMEN WHO ARE 25 - 45 YEARS OF AGE"/>
    <s v="-1"/>
    <s v="-1"/>
    <s v="-1"/>
    <s v="-1"/>
    <s v="-1"/>
    <s v="-1"/>
    <s v="-1"/>
    <s v="2023-10-24"/>
    <s v="12:38:42"/>
    <s v="-1"/>
    <s v="8"/>
    <s v="2023-10-24T12:38:44+05:30"/>
    <s v="-1"/>
    <s v="4"/>
    <s v="-1"/>
    <s v="neha"/>
    <x v="0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2:45:21+05:30"/>
    <s v="-1"/>
    <s v="429"/>
    <s v="2023-10-24T12:45:2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0"/>
    <s v="Top Ramen Noodles"/>
    <s v="0"/>
    <s v="0"/>
    <s v="0"/>
    <s v="0"/>
    <s v="0"/>
    <s v="0"/>
    <s v="Ching's Instant Noodles"/>
    <s v="0"/>
    <s v="Knorr Soupy Noodles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4T12:53:58+05:30"/>
    <s v="-1"/>
    <s v="51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4T12:54:53+05:30"/>
    <s v="2023-10-24T12:54:53+05:30"/>
    <s v="-1"/>
    <s v="991"/>
    <s v="-1"/>
    <s v="2023-10-24T12:54:53+05:30"/>
    <s v="2023-10-24T12:54:53+05:30"/>
    <s v="2023-10-24T12:54:53+05:30"/>
    <s v="-1"/>
    <s v="1698132293"/>
    <s v="2023-10-24T12:54:53+05:30"/>
    <s v="WILLING TO PARTICIPATE"/>
    <s v="-1"/>
    <s v=""/>
    <s v="-1"/>
    <s v="SAFFOLA MASALA OATS - VEGGIE TWIST TEST (LK2)"/>
    <s v="A/737 1st floor "/>
    <s v="buddha marg "/>
    <s v="mandawali delhi"/>
    <s v="110092"/>
    <s v="A/737 1st floor"/>
    <s v="buddha marg"/>
    <s v="mandawali delhi"/>
    <s v="110092"/>
    <s v="7428573670"/>
    <s v="-1"/>
    <s v="7428573670"/>
    <s v="-1"/>
    <s v="GRADUATE/ POST GRADUATE: PROFESSIONAL"/>
    <s v="-1"/>
    <s v="HOUSEWIFE"/>
    <s v=""/>
    <s v="7"/>
    <s v="1"/>
    <s v="2"/>
    <s v="0"/>
    <s v="0"/>
    <s v="0"/>
    <s v="1"/>
    <s v="2"/>
    <s v="0"/>
    <s v="1"/>
    <s v="1"/>
    <s v="0"/>
    <s v="YES"/>
    <s v="2023-10-24T12:58:55+05:30"/>
    <s v="-1"/>
    <s v="1698132535"/>
    <s v="-1"/>
    <s v="-1"/>
    <s v="-1"/>
    <s v="Screener Section 1"/>
    <s v="Screener Section 2"/>
    <s v="0"/>
    <s v="0"/>
    <s v="Main Section 3"/>
    <s v="0"/>
    <s v="Main Section 5"/>
    <s v="2023-10-24T12:58:55+05:30"/>
    <s v="2023-10-24T12:58:55+05:30"/>
    <s v="-1"/>
    <s v="241"/>
    <s v="-1"/>
    <s v="77.29335833333333"/>
    <s v="28.62521"/>
    <s v="77d 17' 36.09&quot; , 28d 37' 30.756&quot;_x000a_null"/>
    <s v="-1"/>
    <s v="-1"/>
    <s v="123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0671"/>
    <n v="-1"/>
    <d v="2023-10-24T13:33:12"/>
    <s v="2234891035"/>
    <s v="Android_Subject"/>
    <m/>
    <d v="1899-12-30T00:14:23"/>
    <d v="2023-10-24T13:47:38"/>
    <m/>
    <d v="9999-12-31T23:59:59"/>
    <m/>
    <m/>
    <b v="1"/>
    <n v="306"/>
    <b v="0"/>
    <m/>
    <s v="26.810938333"/>
    <s v="80.901196667"/>
    <s v="Requires Approval"/>
    <n v="5.5"/>
    <m/>
    <m/>
    <m/>
    <d v="2023-10-24T13:33:12"/>
    <d v="2023-10-24T13:47:35"/>
    <s v="N/A"/>
    <n v="-1"/>
    <s v="-1"/>
    <s v="-1"/>
    <s v="LIVE"/>
    <s v="-1"/>
    <s v=""/>
    <s v="311111116"/>
    <s v="Manu Shrivastava "/>
    <s v="-1"/>
    <s v="-1"/>
    <s v="1024"/>
    <s v="1333"/>
    <s v=""/>
    <s v="311111116-1024-133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4T13:33:25+05:30"/>
    <s v="-1"/>
    <s v="2023-10-24T13:33:25+05:30"/>
    <s v="SPEAK TO WOMEN WHO ARE 25 - 45 YEARS OF AGE"/>
    <s v="-1"/>
    <s v="-1"/>
    <s v="-1"/>
    <s v="-1"/>
    <s v="-1"/>
    <s v="-1"/>
    <s v="-1"/>
    <s v="2023-10-24"/>
    <s v="13:33:30"/>
    <s v="-1"/>
    <s v="8"/>
    <s v="2023-10-24T13:33:31+05:30"/>
    <s v="-1"/>
    <s v="4"/>
    <s v="-1"/>
    <s v="Purvi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4T13:38:56+05:30"/>
    <s v="-1"/>
    <s v="331"/>
    <s v="2023-10-24T13:38:5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0"/>
    <s v="0"/>
    <s v="0"/>
    <s v="0"/>
    <s v="0"/>
    <s v="0"/>
    <s v="Kwality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Sunfeast Yippee Noodles"/>
    <s v="0"/>
    <s v="0"/>
    <s v="0"/>
    <s v="0"/>
    <s v="0"/>
    <s v="0"/>
    <s v="0"/>
    <s v="Sunfeast Yippee Noodles"/>
    <s v="2023-10-24T13:42:07+05:30"/>
    <s v="-1"/>
    <s v="19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4T13:42:13+05:30"/>
    <s v="2023-10-24T13:42:13+05:30"/>
    <s v="-1"/>
    <s v="506"/>
    <s v="-1"/>
    <s v="2023-10-24T13:42:13+05:30"/>
    <s v="2023-10-24T13:42:13+05:30"/>
    <s v="2023-10-24T13:42:13+05:30"/>
    <s v="-1"/>
    <s v="1698135133"/>
    <s v="2023-10-24T13:42:13+05:30"/>
    <s v="WILLING TO PARTICIPATE"/>
    <s v="-1"/>
    <s v=""/>
    <s v="-1"/>
    <s v="SAFFOLA MASALA OATS - VEGGIE TWIST CURRENT (BJ6)"/>
    <s v="House No 551 Gha 4/Cha"/>
    <s v="00"/>
    <s v="Natkheda "/>
    <s v="226005"/>
    <s v="House No 551 Gha 4/Cha"/>
    <s v="00"/>
    <s v="Natkheda"/>
    <s v="226005"/>
    <s v="9696075262"/>
    <s v="-1"/>
    <s v="9696075262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24T13:47:34+05:30"/>
    <s v="-1"/>
    <s v="1698135454"/>
    <s v="-1"/>
    <s v="-1"/>
    <s v="-1"/>
    <s v="Screener Section 1"/>
    <s v="Screener Section 2"/>
    <s v="0"/>
    <s v="0"/>
    <s v="Main Section 3"/>
    <s v="0"/>
    <s v="Main Section 5"/>
    <s v="2023-10-24T13:47:34+05:30"/>
    <s v="2023-10-24T13:47:34+05:30"/>
    <s v="-1"/>
    <s v="321"/>
    <s v="-1"/>
    <s v="80.90119666666666"/>
    <s v="26.810938333333336"/>
    <s v="80d 54' 4.308&quot; , 26d 48' 39.378&quot;_x000a_null"/>
    <s v="-1"/>
    <s v="-1"/>
    <s v="82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062"/>
    <n v="-1"/>
    <d v="2023-10-24T13:47:44"/>
    <s v="2234891035"/>
    <s v="Android_Subject"/>
    <m/>
    <d v="1899-12-30T00:12:35"/>
    <d v="2023-10-24T14:00:22"/>
    <m/>
    <d v="9999-12-31T23:59:59"/>
    <m/>
    <m/>
    <b v="1"/>
    <n v="306"/>
    <b v="0"/>
    <m/>
    <s v="26.81101"/>
    <s v="80.900926667"/>
    <s v="Requires Approval"/>
    <n v="5.5"/>
    <m/>
    <m/>
    <m/>
    <d v="2023-10-24T13:47:44"/>
    <d v="2023-10-24T14:00:19"/>
    <s v="N/A"/>
    <n v="-1"/>
    <s v="-1"/>
    <s v="-1"/>
    <s v="LIVE"/>
    <s v="-1"/>
    <s v=""/>
    <s v="311111116"/>
    <s v="Manu Shrivastava "/>
    <s v="-1"/>
    <s v="-1"/>
    <s v="1024"/>
    <s v="1347"/>
    <s v=""/>
    <s v="311111116-1024-1347"/>
    <s v="1"/>
    <s v="1"/>
    <s v="0"/>
    <s v="-1"/>
    <s v="-1"/>
    <s v="80.90116333333334"/>
    <s v="26.81094666666667"/>
    <s v="80d 54' 4.188&quot; , 26d 48' 39.408&quot;_x000a_null"/>
    <s v="96"/>
    <s v="-1"/>
    <s v="-1"/>
    <s v="0"/>
    <s v="100%"/>
    <s v="-1"/>
    <s v="CNST1"/>
    <s v="CS9C"/>
    <s v="-1"/>
    <s v="-1"/>
    <s v="-1"/>
    <s v="-1"/>
    <s v="-1"/>
    <s v="2023-10-24T13:48:13+05:30"/>
    <s v="-1"/>
    <s v="2023-10-24T13:48:13+05:30"/>
    <s v="SPEAK TO WOMEN WHO ARE 25 - 45 YEARS OF AGE"/>
    <s v="-1"/>
    <s v="-1"/>
    <s v="-1"/>
    <s v="-1"/>
    <s v="-1"/>
    <s v="-1"/>
    <s v="-1"/>
    <s v="2023-10-24"/>
    <s v="13:48:15"/>
    <s v="-1"/>
    <s v="8"/>
    <s v="2023-10-24T13:48:16+05:30"/>
    <s v="-1"/>
    <s v="4"/>
    <s v="-1"/>
    <s v="Purvi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PROFESSIONAL"/>
    <s v="BUSINESSMEN/INDUSTRIALIST WITH NO. OF EMP. NONE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3:50:47+05:30"/>
    <s v="-1"/>
    <s v="154"/>
    <s v="2023-10-24T13:50:47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0"/>
    <s v="0"/>
    <s v="0"/>
    <s v="0"/>
    <s v="0"/>
    <s v="0"/>
    <s v="Kwality"/>
    <s v="0"/>
    <s v="0"/>
    <s v="0"/>
    <s v="0"/>
    <s v="Tasty Treat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Tasty Treat"/>
    <s v="0"/>
    <s v="0"/>
    <s v="0"/>
    <s v="0"/>
    <s v="0"/>
    <s v="Kellogg's"/>
    <s v="0"/>
    <s v="0"/>
    <s v="0"/>
    <s v="Maggi Masala Noodles"/>
    <s v="0"/>
    <s v="0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3:54:06+05:30"/>
    <s v="-1"/>
    <s v="19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4T13:54:11+05:30"/>
    <s v="2023-10-24T13:54:11+05:30"/>
    <s v="-1"/>
    <s v="358"/>
    <s v="-1"/>
    <s v="2023-10-24T13:54:11+05:30"/>
    <s v="2023-10-24T13:54:11+05:30"/>
    <s v="2023-10-24T13:54:11+05:30"/>
    <s v="-1"/>
    <s v="1698135851"/>
    <s v="2023-10-24T13:54:11+05:30"/>
    <s v="WILLING TO PARTICIPATE"/>
    <s v="-1"/>
    <s v=""/>
    <s v="-1"/>
    <s v="SAFFOLA MASALA OATS - VEGGIE TWIST CURRENT (BJ6)"/>
    <s v="House no 551 Gha/4"/>
    <s v="00"/>
    <s v="Natkheda"/>
    <s v="226005"/>
    <s v="House no 551 Gha/4"/>
    <s v="00"/>
    <s v="Natkheda"/>
    <s v="226005"/>
    <s v="9611624238"/>
    <s v="-1"/>
    <s v="9611624238"/>
    <s v="-1"/>
    <s v="GRADUATE/ POST GRADUATE: GENERAL"/>
    <s v="-1"/>
    <s v="HOUSEWIFE"/>
    <s v=""/>
    <s v="3"/>
    <s v="1"/>
    <s v="0"/>
    <s v="0"/>
    <s v="0"/>
    <s v="1"/>
    <s v="1"/>
    <s v="0"/>
    <s v="0"/>
    <s v="0"/>
    <s v="0"/>
    <s v="1"/>
    <s v="YES"/>
    <s v="2023-10-24T14:00:14+05:30"/>
    <s v="-1"/>
    <s v="1698136214"/>
    <s v="-1"/>
    <s v="-1"/>
    <s v="-1"/>
    <s v="Screener Section 1"/>
    <s v="Screener Section 2"/>
    <s v="0"/>
    <s v="0"/>
    <s v="Main Section 3"/>
    <s v="0"/>
    <s v="Main Section 5"/>
    <s v="2023-10-24T14:00:14+05:30"/>
    <s v="2023-10-24T14:00:14+05:30"/>
    <s v="-1"/>
    <s v="362"/>
    <s v="-1"/>
    <s v="80.90092666666666"/>
    <s v="26.811010000000003"/>
    <s v="80d 54' 3.336&quot; , 26d 48' 39.636&quot;_x000a_null"/>
    <s v="-1"/>
    <s v="-1"/>
    <s v="72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451"/>
    <n v="-1"/>
    <d v="2023-10-24T13:55:00"/>
    <s v="2234891007"/>
    <s v="Android_Subject"/>
    <m/>
    <d v="1899-12-30T00:17:12"/>
    <d v="2023-10-24T14:12:15"/>
    <m/>
    <d v="9999-12-31T23:59:59"/>
    <m/>
    <m/>
    <b v="1"/>
    <n v="306"/>
    <b v="0"/>
    <m/>
    <s v="28.625388333"/>
    <s v="77.2933"/>
    <s v="Requires Approval"/>
    <n v="5.5"/>
    <m/>
    <m/>
    <m/>
    <d v="2023-10-24T13:55:00"/>
    <d v="2023-10-24T14:12:12"/>
    <s v="N/A"/>
    <n v="-1"/>
    <s v="-1"/>
    <s v="-1"/>
    <s v="LIVE"/>
    <s v="-1"/>
    <s v=""/>
    <s v="111111119"/>
    <s v="Rakesh Kumar Gupta "/>
    <s v="-1"/>
    <s v="-1"/>
    <s v="1024"/>
    <s v="1355"/>
    <s v=""/>
    <s v="111111119-1024-1355"/>
    <s v="1"/>
    <s v="1"/>
    <s v="0"/>
    <s v="-1"/>
    <s v="-1"/>
    <s v="77.29326333333333"/>
    <s v="28.625291666666666"/>
    <s v="77d 17' 35.748&quot; , 28d 37' 31.05&quot;_x000a_null"/>
    <s v="96"/>
    <s v="-1"/>
    <s v="-1"/>
    <s v="0"/>
    <s v="100%"/>
    <s v="-1"/>
    <s v="CNST1"/>
    <s v="CS9C"/>
    <s v="-1"/>
    <s v="-1"/>
    <s v="-1"/>
    <s v="-1"/>
    <s v="-1"/>
    <s v="2023-10-24T13:55:19+05:30"/>
    <s v="-1"/>
    <s v="2023-10-24T13:55:19+05:30"/>
    <s v="SPEAK TO WOMEN WHO ARE 25 - 45 YEARS OF AGE"/>
    <s v="-1"/>
    <s v="-1"/>
    <s v="-1"/>
    <s v="-1"/>
    <s v="-1"/>
    <s v="-1"/>
    <s v="-1"/>
    <s v="2023-10-24"/>
    <s v="13:56:04"/>
    <s v="-1"/>
    <s v="8"/>
    <s v="2023-10-24T13:56:05+05:30"/>
    <s v="-1"/>
    <s v="4"/>
    <s v="-1"/>
    <s v="jaishree"/>
    <x v="0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4T14:02:02+05:30"/>
    <s v="-1"/>
    <s v="403"/>
    <s v="2023-10-24T14:02:02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0"/>
    <s v="Top Ramen Noodles"/>
    <s v="0"/>
    <s v="0"/>
    <s v="0"/>
    <s v="0"/>
    <s v="0"/>
    <s v="0"/>
    <s v="0"/>
    <s v="0"/>
    <s v="Knorr Soupy Noodles"/>
    <s v="0"/>
    <s v="0"/>
    <s v="0"/>
    <s v="0"/>
    <s v="0"/>
    <s v="0"/>
    <s v="0"/>
    <s v="0"/>
    <s v="0"/>
    <s v="0"/>
    <s v="0"/>
    <s v="0"/>
    <s v="0"/>
    <s v="0"/>
    <s v="Knorr Soupy Noodles"/>
    <s v="2023-10-24T14:08:12+05:30"/>
    <s v="-1"/>
    <s v="37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4:08:23+05:30"/>
    <s v="2023-10-24T14:08:23+05:30"/>
    <s v="-1"/>
    <s v="754"/>
    <s v="-1"/>
    <s v="2023-10-24T14:08:23+05:30"/>
    <s v="2023-10-24T14:08:23+05:30"/>
    <s v="2023-10-24T14:08:23+05:30"/>
    <s v="-1"/>
    <s v="1698136703"/>
    <s v="2023-10-24T14:08:23+05:30"/>
    <s v="WILLING TO PARTICIPATE"/>
    <s v="-1"/>
    <s v=""/>
    <s v="-1"/>
    <s v="SAFFOLA MASALA OATS - CLASSIC MASALA TEST (NP9)"/>
    <s v="h.no.243 2nd floor "/>
    <s v="darga gali"/>
    <s v="mandawali delhi"/>
    <s v="110092"/>
    <s v="h.no.243 2nd floor"/>
    <s v="darga gali"/>
    <s v="mandawali delhi"/>
    <s v="110092"/>
    <s v="7982586412"/>
    <s v="-1"/>
    <s v="7982586412"/>
    <s v="-1"/>
    <s v="GRADUATE/ POST GRADUATE: GENERAL"/>
    <s v="-1"/>
    <s v="HOUSEWIFE"/>
    <s v=""/>
    <s v="4"/>
    <s v="1"/>
    <s v="1"/>
    <s v="0"/>
    <s v="1"/>
    <s v="1"/>
    <s v="0"/>
    <s v="0"/>
    <s v="0"/>
    <s v="0"/>
    <s v="0"/>
    <s v="1"/>
    <s v="YES"/>
    <s v="2023-10-24T14:12:10+05:30"/>
    <s v="-1"/>
    <s v="1698136930"/>
    <s v="-1"/>
    <s v="-1"/>
    <s v="-1"/>
    <s v="Screener Section 1"/>
    <s v="Screener Section 2"/>
    <s v="0"/>
    <s v="0"/>
    <s v="Main Section 3"/>
    <s v="0"/>
    <s v="Main Section 5"/>
    <s v="2023-10-24T14:12:10+05:30"/>
    <s v="2023-10-24T14:12:10+05:30"/>
    <s v="-1"/>
    <s v="227"/>
    <s v="-1"/>
    <s v="77.2933"/>
    <s v="28.62538833333333"/>
    <s v="77d 17' 35.88&quot; , 28d 37' 31.398&quot;_x000a_null"/>
    <s v="-1"/>
    <s v="-1"/>
    <s v="98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498"/>
    <n v="-1"/>
    <d v="2023-10-24T11:11:37"/>
    <s v="2234891030"/>
    <s v="Android_Subject"/>
    <m/>
    <d v="1899-12-30T00:13:14"/>
    <d v="2023-10-24T14:13:43"/>
    <m/>
    <d v="9999-12-31T23:59:59"/>
    <m/>
    <m/>
    <b v="1"/>
    <n v="306"/>
    <b v="0"/>
    <m/>
    <s v="26.87457"/>
    <s v="80.893575"/>
    <s v="Requires Approval"/>
    <n v="5.5"/>
    <m/>
    <m/>
    <m/>
    <d v="2023-10-24T11:11:37"/>
    <d v="2023-10-24T11:24:51"/>
    <s v="N/A"/>
    <n v="-1"/>
    <s v="-1"/>
    <s v="-1"/>
    <s v="LIVE"/>
    <s v="-1"/>
    <s v=""/>
    <s v="311111111"/>
    <s v="Afreen"/>
    <s v="-1"/>
    <s v="-1"/>
    <s v="1024"/>
    <s v="1111"/>
    <s v=""/>
    <s v="311111111-1024-1111"/>
    <s v="1"/>
    <s v="1"/>
    <s v="0"/>
    <s v="-1"/>
    <s v="-1"/>
    <s v="80.89350666666665"/>
    <s v="26.87459833333333"/>
    <s v="80d 53' 36.624&quot; , 26d 52' 28.554&quot;_x000a_null"/>
    <s v="96"/>
    <s v="-1"/>
    <s v="-1"/>
    <s v="0"/>
    <s v="100%"/>
    <s v="-1"/>
    <s v="CNST1"/>
    <s v="CS9C"/>
    <s v="-1"/>
    <s v="-1"/>
    <s v="-1"/>
    <s v="-1"/>
    <s v="-1"/>
    <s v="2023-10-24T11:11:49+05:30"/>
    <s v="-1"/>
    <s v="2023-10-24T11:11:49+05:30"/>
    <s v="SPEAK TO WOMEN WHO ARE 25 - 45 YEARS OF AGE"/>
    <s v="-1"/>
    <s v="-1"/>
    <s v="-1"/>
    <s v="-1"/>
    <s v="-1"/>
    <s v="-1"/>
    <s v="-1"/>
    <s v="2023-10-24"/>
    <s v="11:11:52"/>
    <s v="-1"/>
    <s v="8"/>
    <s v="2023-10-24T11:11:53+05:30"/>
    <s v="-1"/>
    <s v="4"/>
    <s v="-1"/>
    <s v="Anshu Gupta"/>
    <x v="2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1:17:23+05:30"/>
    <s v="-1"/>
    <s v="334"/>
    <s v="2023-10-24T11:17:2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0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month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1:20:09+05:30"/>
    <s v="-1"/>
    <s v="16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4T11:20:16+05:30"/>
    <s v="2023-10-24T11:20:16+05:30"/>
    <s v="-1"/>
    <s v="505"/>
    <s v="-1"/>
    <s v="2023-10-24T11:20:16+05:30"/>
    <s v="2023-10-24T11:20:16+05:30"/>
    <s v="2023-10-24T11:20:16+05:30"/>
    <s v="-1"/>
    <s v="1698126616"/>
    <s v="2023-10-24T11:20:16+05:30"/>
    <s v="WILLING TO PARTICIPATE"/>
    <s v="-1"/>
    <s v=""/>
    <s v="-1"/>
    <s v="SAFFOLA MASALA OATS - VEGGIE TWIST CURRENT (BJ6)"/>
    <s v="448/370"/>
    <s v="Post Office Wali Gali Nagariya"/>
    <s v="Thakurganj Nagariya"/>
    <s v="226003"/>
    <s v="448/370"/>
    <s v="Post Office Wali Gali Nagariya"/>
    <s v="Thakurganj Nagariya"/>
    <s v="226003"/>
    <s v="7398343220"/>
    <s v="-1"/>
    <s v="7398343220"/>
    <s v="-1"/>
    <s v="GRADUATE/ POST GRADUATE: GENERAL"/>
    <s v="-1"/>
    <s v="HOUSEWIFE"/>
    <s v=""/>
    <s v="6"/>
    <s v="0"/>
    <s v="0"/>
    <s v="2"/>
    <s v="1"/>
    <s v="1"/>
    <s v="1"/>
    <s v="1"/>
    <s v="0"/>
    <s v="0"/>
    <s v="-1"/>
    <s v="-1"/>
    <s v="YES"/>
    <s v="2023-10-24T11:24:49+05:30"/>
    <s v="-1"/>
    <s v="1698126889"/>
    <s v="-1"/>
    <s v="-1"/>
    <s v="-1"/>
    <s v="Screener Section 1"/>
    <s v="Screener Section 2"/>
    <s v="0"/>
    <s v="0"/>
    <s v="Main Section 3"/>
    <s v="0"/>
    <s v="Main Section 5"/>
    <s v="2023-10-24T11:24:49+05:30"/>
    <s v="2023-10-24T11:24:49+05:30"/>
    <s v="-1"/>
    <s v="232"/>
    <s v="-1"/>
    <s v="80.893575"/>
    <s v="26.874570000000002"/>
    <s v="80d 53' 36.87&quot; , 26d 52' 28.452&quot;_x000a_null"/>
    <s v="-1"/>
    <s v="-1"/>
    <s v="73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499"/>
    <n v="-1"/>
    <d v="2023-10-24T11:38:32"/>
    <s v="2234891030"/>
    <s v="Android_Subject"/>
    <m/>
    <d v="1899-12-30T00:10:35"/>
    <d v="2023-10-24T14:13:43"/>
    <m/>
    <d v="9999-12-31T23:59:59"/>
    <m/>
    <m/>
    <b v="1"/>
    <n v="306"/>
    <b v="0"/>
    <m/>
    <s v="26.874488333"/>
    <s v="80.893011667"/>
    <s v="Requires Approval"/>
    <n v="5.5"/>
    <m/>
    <m/>
    <m/>
    <d v="2023-10-24T11:38:32"/>
    <d v="2023-10-24T11:49:07"/>
    <s v="N/A"/>
    <n v="-1"/>
    <s v="-1"/>
    <s v="-1"/>
    <s v="LIVE"/>
    <s v="-1"/>
    <s v=""/>
    <s v="311111111"/>
    <s v="Afreen"/>
    <s v="-1"/>
    <s v="-1"/>
    <s v="1024"/>
    <s v="1138"/>
    <s v=""/>
    <s v="311111111-1024-1138"/>
    <s v="1"/>
    <s v="1"/>
    <s v="0"/>
    <s v="-1"/>
    <s v="-1"/>
    <s v="80.89301166666668"/>
    <s v="26.874488333333336"/>
    <s v="80d 53' 34.842&quot; , 26d 52' 28.158&quot;_x000a_null"/>
    <s v="96"/>
    <s v="-1"/>
    <s v="-1"/>
    <s v="0"/>
    <s v="100%"/>
    <s v="-1"/>
    <s v="CNST1"/>
    <s v="CS9C"/>
    <s v="-1"/>
    <s v="-1"/>
    <s v="-1"/>
    <s v="-1"/>
    <s v="-1"/>
    <s v="2023-10-24T11:39:03+05:30"/>
    <s v="-1"/>
    <s v="2023-10-24T11:39:03+05:30"/>
    <s v="SPEAK TO WOMEN WHO ARE 25 - 45 YEARS OF AGE"/>
    <s v="-1"/>
    <s v="-1"/>
    <s v="-1"/>
    <s v="-1"/>
    <s v="-1"/>
    <s v="-1"/>
    <s v="-1"/>
    <s v="2023-10-24"/>
    <s v="11:39:11"/>
    <s v="-1"/>
    <s v="8"/>
    <s v="2023-10-24T11:39:12+05:30"/>
    <s v="-1"/>
    <s v="4"/>
    <s v="-1"/>
    <s v="Soni Paal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1:42:24+05:30"/>
    <s v="-1"/>
    <s v="201"/>
    <s v="2023-10-24T11:42:2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1:45:10+05:30"/>
    <s v="-1"/>
    <s v="16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4T11:45:24+05:30"/>
    <s v="2023-10-24T11:45:24+05:30"/>
    <s v="-1"/>
    <s v="380"/>
    <s v="-1"/>
    <s v="2023-10-24T11:45:24+05:30"/>
    <s v="2023-10-24T11:45:24+05:30"/>
    <s v="2023-10-24T11:45:24+05:30"/>
    <s v="-1"/>
    <s v="1698128124"/>
    <s v="2023-10-24T11:45:24+05:30"/>
    <s v="WILLING TO PARTICIPATE"/>
    <s v="-1"/>
    <s v=""/>
    <s v="-1"/>
    <s v="SAFFOLA MASALA OATS - VEGGIE TWIST TEST (LK2)"/>
    <s v="448/387"/>
    <s v="Post Office Wali Gali Nagariya"/>
    <s v="Thakur Ganj Nagariya"/>
    <s v="226003"/>
    <s v="448/387"/>
    <s v="Post Office Wali Gali Nagariya"/>
    <s v="Thakur Ganj Nagariya"/>
    <s v="226003"/>
    <s v="6388852838"/>
    <s v="-1"/>
    <s v="6388852838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4T11:49:06+05:30"/>
    <s v="-1"/>
    <s v="1698128346"/>
    <s v="-1"/>
    <s v="-1"/>
    <s v="-1"/>
    <s v="Screener Section 1"/>
    <s v="Screener Section 2"/>
    <s v="0"/>
    <s v="0"/>
    <s v="Main Section 3"/>
    <s v="0"/>
    <s v="Main Section 5"/>
    <s v="2023-10-24T11:49:06+05:30"/>
    <s v="2023-10-24T11:49:06+05:30"/>
    <s v="-1"/>
    <s v="222"/>
    <s v="-1"/>
    <s v="80.89301166666668"/>
    <s v="26.874488333333336"/>
    <s v="80d 53' 34.842&quot; , 26d 52' 28.158&quot;_x000a_null"/>
    <s v="-1"/>
    <s v="-1"/>
    <s v="60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500"/>
    <n v="-1"/>
    <d v="2023-10-24T11:55:24"/>
    <s v="2234891030"/>
    <s v="Android_Subject"/>
    <m/>
    <d v="1899-12-30T00:10:46"/>
    <d v="2023-10-24T14:13:43"/>
    <m/>
    <d v="9999-12-31T23:59:59"/>
    <m/>
    <m/>
    <b v="1"/>
    <n v="306"/>
    <b v="0"/>
    <m/>
    <s v="26.874083333"/>
    <s v="80.89383"/>
    <s v="Requires Approval"/>
    <n v="5.5"/>
    <m/>
    <m/>
    <m/>
    <d v="2023-10-24T11:55:24"/>
    <d v="2023-10-24T12:06:10"/>
    <s v="N/A"/>
    <n v="-1"/>
    <s v="-1"/>
    <s v="-1"/>
    <s v="LIVE"/>
    <s v="-1"/>
    <s v=""/>
    <s v="311111111"/>
    <s v="Afreen"/>
    <s v="-1"/>
    <s v="-1"/>
    <s v="1024"/>
    <s v="1155"/>
    <s v=""/>
    <s v="311111111-1024-1155"/>
    <s v="1"/>
    <s v="1"/>
    <s v="0"/>
    <s v="-1"/>
    <s v="-1"/>
    <s v="80.89382166666665"/>
    <s v="26.873933333333337"/>
    <s v="80d 53' 37.758&quot; , 26d 52' 26.16&quot;_x000a_null"/>
    <s v="96"/>
    <s v="-1"/>
    <s v="-1"/>
    <s v="0"/>
    <s v="100%"/>
    <s v="-1"/>
    <s v="CNST1"/>
    <s v="CS9C"/>
    <s v="-1"/>
    <s v="-1"/>
    <s v="-1"/>
    <s v="-1"/>
    <s v="-1"/>
    <s v="2023-10-24T11:55:37+05:30"/>
    <s v="-1"/>
    <s v="2023-10-24T11:55:37+05:30"/>
    <s v="SPEAK TO WOMEN WHO ARE 25 - 45 YEARS OF AGE"/>
    <s v="-1"/>
    <s v="-1"/>
    <s v="-1"/>
    <s v="-1"/>
    <s v="-1"/>
    <s v="-1"/>
    <s v="-1"/>
    <s v="2023-10-24"/>
    <s v="11:55:47"/>
    <s v="-1"/>
    <s v="8"/>
    <s v="2023-10-24T11:55:51+05:30"/>
    <s v="-1"/>
    <s v="4"/>
    <s v="-1"/>
    <s v="Suman"/>
    <x v="2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1-9"/>
    <s v="B1"/>
    <s v="-1"/>
    <s v="B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4T11:59:34+05:30"/>
    <s v="-1"/>
    <s v="237"/>
    <s v="2023-10-24T11:59:3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2:02:34+05:30"/>
    <s v="-1"/>
    <s v="18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4T12:02:41+05:30"/>
    <s v="2023-10-24T12:02:47+05:30"/>
    <s v="-1"/>
    <s v="424"/>
    <s v="-1"/>
    <s v="2023-10-24T12:02:41+05:30"/>
    <s v="2023-10-24T12:02:47+05:30"/>
    <s v="2023-10-24T12:02:47+05:30"/>
    <s v="-1"/>
    <s v="1698129167"/>
    <s v="2023-10-24T12:02:47+05:30"/>
    <s v="WILLING TO PARTICIPATE"/>
    <s v="-1"/>
    <s v=""/>
    <s v="-1"/>
    <s v="SAFFOLA MASALA OATS - CLASSIC MASALA TEST (NP9)"/>
    <s v="448*49"/>
    <s v="Post Office Wali Gali Nagariya"/>
    <s v="Thakur Ganj Nagariya "/>
    <s v="226003"/>
    <s v="448*49"/>
    <s v="Post Office Wali Gali Nagariya"/>
    <s v="Thakur Ganj Nagariya"/>
    <s v="226003"/>
    <s v="8081188229"/>
    <s v="-1"/>
    <s v="8081188229"/>
    <s v="-1"/>
    <s v="SSC/ HSC"/>
    <s v="-1"/>
    <s v="HOUSEWIFE"/>
    <s v=""/>
    <s v="5"/>
    <s v="0"/>
    <s v="0"/>
    <s v="2"/>
    <s v="1"/>
    <s v="0"/>
    <s v="1"/>
    <s v="1"/>
    <s v="0"/>
    <s v="0"/>
    <s v="-1"/>
    <s v="-1"/>
    <s v="YES"/>
    <s v="2023-10-24T12:06:09+05:30"/>
    <s v="-1"/>
    <s v="1698129369"/>
    <s v="-1"/>
    <s v="-1"/>
    <s v="-1"/>
    <s v="Screener Section 1"/>
    <s v="Screener Section 2"/>
    <s v="0"/>
    <s v="0"/>
    <s v="Main Section 3"/>
    <s v="0"/>
    <s v="Main Section 5"/>
    <s v="2023-10-24T12:06:09+05:30"/>
    <s v="2023-10-24T12:06:09+05:30"/>
    <s v="-1"/>
    <s v="198"/>
    <s v="-1"/>
    <s v="80.89383"/>
    <s v="26.874083333333335"/>
    <s v="80d 53' 37.788&quot; , 26d 52' 26.7&quot;_x000a_null"/>
    <s v="-1"/>
    <s v="-1"/>
    <s v="62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501"/>
    <n v="-1"/>
    <d v="2023-10-24T13:19:20"/>
    <s v="2234891030"/>
    <s v="Android_Subject"/>
    <m/>
    <d v="1899-12-30T00:13:23"/>
    <d v="2023-10-24T14:13:43"/>
    <m/>
    <d v="9999-12-31T23:59:59"/>
    <m/>
    <m/>
    <b v="1"/>
    <n v="306"/>
    <b v="0"/>
    <m/>
    <s v="26.85053"/>
    <s v="80.924175"/>
    <s v="Requires Approval"/>
    <n v="5.5"/>
    <m/>
    <m/>
    <m/>
    <d v="2023-10-24T13:19:20"/>
    <d v="2023-10-24T13:32:43"/>
    <s v="N/A"/>
    <n v="-1"/>
    <s v="-1"/>
    <s v="-1"/>
    <s v="LIVE"/>
    <s v="-1"/>
    <s v=""/>
    <s v="311111111"/>
    <s v="Afreen"/>
    <s v="-1"/>
    <s v="-1"/>
    <s v="1024"/>
    <s v="1319"/>
    <s v=""/>
    <s v="311111111-1024-1319"/>
    <s v="1"/>
    <s v="1"/>
    <s v="0"/>
    <s v="-1"/>
    <s v="-1"/>
    <s v="80.92419"/>
    <s v="26.850266666666666"/>
    <s v="80d 55' 27.084&quot; , 26d 51' 0.96&quot;_x000a_null"/>
    <s v="96"/>
    <s v="-1"/>
    <s v="-1"/>
    <s v="0"/>
    <s v="100%"/>
    <s v="-1"/>
    <s v="CNST1"/>
    <s v="CS9C"/>
    <s v="-1"/>
    <s v="-1"/>
    <s v="-1"/>
    <s v="-1"/>
    <s v="-1"/>
    <s v="2023-10-24T13:19:41+05:30"/>
    <s v="-1"/>
    <s v="2023-10-24T13:19:41+05:30"/>
    <s v="SPEAK TO WOMEN WHO ARE 25 - 45 YEARS OF AGE"/>
    <s v="-1"/>
    <s v="-1"/>
    <s v="-1"/>
    <s v="-1"/>
    <s v="-1"/>
    <s v="-1"/>
    <s v="-1"/>
    <s v="2023-10-24"/>
    <s v="13:19:50"/>
    <s v="-1"/>
    <s v="8"/>
    <s v="2023-10-24T13:19:52+05:30"/>
    <s v="-1"/>
    <s v="4"/>
    <s v="-1"/>
    <s v="Anita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UNSKILLED WORKER"/>
    <s v="D"/>
    <s v="-1"/>
    <s v="D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3:26:00+05:30"/>
    <s v="-1"/>
    <s v="379"/>
    <s v="2023-10-24T13:26:0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3:29:04+05:30"/>
    <s v="-1"/>
    <s v="18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4T13:29:10+05:30"/>
    <s v="2023-10-24T13:29:10+05:30"/>
    <s v="-1"/>
    <s v="538"/>
    <s v="-1"/>
    <s v="2023-10-24T13:29:10+05:30"/>
    <s v="2023-10-24T13:29:10+05:30"/>
    <s v="2023-10-24T13:29:10+05:30"/>
    <s v="-1"/>
    <s v="1698134350"/>
    <s v="2023-10-24T13:29:10+05:30"/>
    <s v="WILLING TO PARTICIPATE"/>
    <s v="-1"/>
    <s v=""/>
    <s v="-1"/>
    <s v="SAFFOLA MASALA OATS - VEGGIE TWIST CURRENT (BJ6)"/>
    <s v="156/52"/>
    <s v="Mahila Enter College wali Gali Katcha Hata"/>
    <s v="Aminabad Katcha Hata"/>
    <s v="226005"/>
    <s v="156/52"/>
    <s v="Mahila Enter College wali Gali Katcha Hata"/>
    <s v="Aminabad Katcha Hata"/>
    <s v="226005"/>
    <s v="8416844188"/>
    <s v="-1"/>
    <s v="8416844188"/>
    <s v="-1"/>
    <s v="SCHOOL-5 TO 9 YEARS"/>
    <s v="-1"/>
    <s v="HOUSEWIFE"/>
    <s v=""/>
    <s v="5"/>
    <s v="0"/>
    <s v="2"/>
    <s v="1"/>
    <s v="0"/>
    <s v="0"/>
    <s v="1"/>
    <s v="1"/>
    <s v="0"/>
    <s v="0"/>
    <s v="-1"/>
    <s v="-1"/>
    <s v="YES"/>
    <s v="2023-10-24T13:32:42+05:30"/>
    <s v="-1"/>
    <s v="1698134562"/>
    <s v="-1"/>
    <s v="-1"/>
    <s v="-1"/>
    <s v="Screener Section 1"/>
    <s v="Screener Section 2"/>
    <s v="0"/>
    <s v="0"/>
    <s v="Main Section 3"/>
    <s v="0"/>
    <s v="Main Section 5"/>
    <s v="2023-10-24T13:32:42+05:30"/>
    <s v="2023-10-24T13:32:42+05:30"/>
    <s v="-1"/>
    <s v="212"/>
    <s v="-1"/>
    <s v="80.924175"/>
    <s v="26.850530000000003"/>
    <s v="80d 55' 27.03&quot; , 26d 51' 1.908&quot;_x000a_null"/>
    <s v="-1"/>
    <s v="-1"/>
    <s v="75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503"/>
    <n v="-1"/>
    <d v="2023-10-24T13:44:37"/>
    <s v="2234891030"/>
    <s v="Android_Subject"/>
    <m/>
    <d v="1899-12-30T00:10:27"/>
    <d v="2023-10-24T14:13:43"/>
    <m/>
    <d v="9999-12-31T23:59:59"/>
    <m/>
    <m/>
    <b v="1"/>
    <n v="306"/>
    <b v="0"/>
    <m/>
    <s v="26.850453333"/>
    <s v="80.924225"/>
    <s v="Requires Approval"/>
    <n v="5.5"/>
    <m/>
    <m/>
    <m/>
    <d v="2023-10-24T13:44:37"/>
    <d v="2023-10-24T13:55:04"/>
    <s v="N/A"/>
    <n v="-1"/>
    <s v="-1"/>
    <s v="-1"/>
    <s v="LIVE"/>
    <s v="-1"/>
    <s v=""/>
    <s v="311111111"/>
    <s v="Afreen"/>
    <s v="-1"/>
    <s v="-1"/>
    <s v="1024"/>
    <s v="1344"/>
    <s v=""/>
    <s v="311111111-1024-1344"/>
    <s v="1"/>
    <s v="1"/>
    <s v="0"/>
    <s v="-1"/>
    <s v="-1"/>
    <s v="80.92416"/>
    <s v="26.85059833333333"/>
    <s v="80d 55' 26.976&quot; , 26d 51' 2.154&quot;_x000a_null"/>
    <s v="96"/>
    <s v="-1"/>
    <s v="-1"/>
    <s v="0"/>
    <s v="100%"/>
    <s v="-1"/>
    <s v="CNST1"/>
    <s v="CS9C"/>
    <s v="-1"/>
    <s v="-1"/>
    <s v="-1"/>
    <s v="-1"/>
    <s v="-1"/>
    <s v="2023-10-24T13:44:48+05:30"/>
    <s v="-1"/>
    <s v="2023-10-24T13:44:48+05:30"/>
    <s v="SPEAK TO WOMEN WHO ARE 25 - 45 YEARS OF AGE"/>
    <s v="-1"/>
    <s v="-1"/>
    <s v="-1"/>
    <s v="-1"/>
    <s v="-1"/>
    <s v="-1"/>
    <s v="-1"/>
    <s v="2023-10-24"/>
    <s v="13:44:50"/>
    <s v="-1"/>
    <s v="8"/>
    <s v="2023-10-24T13:44:51+05:30"/>
    <s v="-1"/>
    <s v="4"/>
    <s v="-1"/>
    <s v="Tulshi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3:49:02+05:30"/>
    <s v="-1"/>
    <s v="254"/>
    <s v="2023-10-24T13:49:02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0"/>
    <s v="Frozen Snacks Like Smileys, Fries"/>
    <s v="0"/>
    <s v="0"/>
    <s v="Instant Noodles/ Cup Noodles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3:51:42+05:30"/>
    <s v="-1"/>
    <s v="1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4T13:51:49+05:30"/>
    <s v="2023-10-24T13:51:49+05:30"/>
    <s v="-1"/>
    <s v="392"/>
    <s v="-1"/>
    <s v="2023-10-24T13:51:49+05:30"/>
    <s v="2023-10-24T13:51:49+05:30"/>
    <s v="2023-10-24T13:51:49+05:30"/>
    <s v="-1"/>
    <s v="1698135709"/>
    <s v="2023-10-24T13:51:49+05:30"/>
    <s v="WILLING TO PARTICIPATE"/>
    <s v="-1"/>
    <s v=""/>
    <s v="-1"/>
    <s v="SAFFOLA MASALA OATS - VEGGIE TWIST TEST (LK2)"/>
    <s v="165/53"/>
    <s v="Mahila Enter College Wali Gali Katcha Hata"/>
    <s v="Aminabad Katcha Hata"/>
    <s v="226005"/>
    <s v="165/53"/>
    <s v="Mahila Enter College Wali Gali Katcha Hata"/>
    <s v="Aminabad Katcha Hata"/>
    <s v="226005"/>
    <s v="8303492592"/>
    <s v="-1"/>
    <s v="8303492592"/>
    <s v="-1"/>
    <s v="SCHOOL-5 TO 9 YEARS"/>
    <s v="-1"/>
    <s v="HOUSEWIFE"/>
    <s v=""/>
    <s v="4"/>
    <s v="0"/>
    <s v="0"/>
    <s v="2"/>
    <s v="0"/>
    <s v="0"/>
    <s v="1"/>
    <s v="1"/>
    <s v="0"/>
    <s v="0"/>
    <s v="-1"/>
    <s v="-1"/>
    <s v="YES"/>
    <s v="2023-10-24T13:55:03+05:30"/>
    <s v="-1"/>
    <s v="1698135903"/>
    <s v="-1"/>
    <s v="-1"/>
    <s v="-1"/>
    <s v="Screener Section 1"/>
    <s v="Screener Section 2"/>
    <s v="0"/>
    <s v="0"/>
    <s v="Main Section 3"/>
    <s v="0"/>
    <s v="Main Section 5"/>
    <s v="2023-10-24T13:55:03+05:30"/>
    <s v="2023-10-24T13:55:03+05:30"/>
    <s v="-1"/>
    <s v="193"/>
    <s v="-1"/>
    <s v="80.92422499999999"/>
    <s v="26.850453333333334"/>
    <s v="80d 55' 27.21&quot; , 26d 51' 1.632&quot;_x000a_null"/>
    <s v="-1"/>
    <s v="-1"/>
    <s v="58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504"/>
    <n v="-1"/>
    <d v="2023-10-24T13:59:25"/>
    <s v="2234891030"/>
    <s v="Android_Subject"/>
    <m/>
    <d v="1899-12-30T00:14:04"/>
    <d v="2023-10-24T14:13:43"/>
    <m/>
    <d v="9999-12-31T23:59:59"/>
    <m/>
    <m/>
    <b v="1"/>
    <n v="306"/>
    <b v="0"/>
    <m/>
    <s v="26.850676667"/>
    <s v="80.924148333"/>
    <s v="Requires Approval"/>
    <n v="5.5"/>
    <m/>
    <m/>
    <m/>
    <d v="2023-10-24T13:59:25"/>
    <d v="2023-10-24T14:13:29"/>
    <s v="N/A"/>
    <n v="-1"/>
    <s v="-1"/>
    <s v="-1"/>
    <s v="LIVE"/>
    <s v="-1"/>
    <s v=""/>
    <s v="311111111"/>
    <s v="Afreen"/>
    <s v="-1"/>
    <s v="-1"/>
    <s v="1024"/>
    <s v="1359"/>
    <s v=""/>
    <s v="311111111-1024-1359"/>
    <s v="1"/>
    <s v="1"/>
    <s v="0"/>
    <s v="-1"/>
    <s v="-1"/>
    <s v="80.92437166666667"/>
    <s v="26.850518333333337"/>
    <s v="80d 55' 27.738&quot; , 26d 51' 1.866&quot;_x000a_null"/>
    <s v="96"/>
    <s v="-1"/>
    <s v="-1"/>
    <s v="0"/>
    <s v="100%"/>
    <s v="-1"/>
    <s v="CNST1"/>
    <s v="CS9C"/>
    <s v="-1"/>
    <s v="-1"/>
    <s v="-1"/>
    <s v="-1"/>
    <s v="-1"/>
    <s v="2023-10-24T13:59:34+05:30"/>
    <s v="-1"/>
    <s v="2023-10-24T13:59:34+05:30"/>
    <s v="SPEAK TO WOMEN WHO ARE 25 - 45 YEARS OF AGE"/>
    <s v="-1"/>
    <s v="-1"/>
    <s v="-1"/>
    <s v="-1"/>
    <s v="-1"/>
    <s v="-1"/>
    <s v="-1"/>
    <s v="2023-10-24"/>
    <s v="14:00:10"/>
    <s v="-1"/>
    <s v="8"/>
    <s v="2023-10-24T14:00:12+05:30"/>
    <s v="-1"/>
    <s v="4"/>
    <s v="-1"/>
    <s v="Punam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4:05:02+05:30"/>
    <s v="-1"/>
    <s v="328"/>
    <s v="2023-10-24T14:05:02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month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4:09:03+05:30"/>
    <s v="-1"/>
    <s v="24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4:09:08+05:30"/>
    <s v="2023-10-24T14:09:08+05:30"/>
    <s v="-1"/>
    <s v="573"/>
    <s v="-1"/>
    <s v="2023-10-24T14:09:08+05:30"/>
    <s v="2023-10-24T14:09:08+05:30"/>
    <s v="2023-10-24T14:09:08+05:30"/>
    <s v="-1"/>
    <s v="1698136748"/>
    <s v="2023-10-24T14:09:08+05:30"/>
    <s v="WILLING TO PARTICIPATE"/>
    <s v="-1"/>
    <s v=""/>
    <s v="-1"/>
    <s v="SAFFOLA MASALA OATS - CLASSIC MASALA TEST (NP9)"/>
    <s v="165/156"/>
    <s v="Mahila Enter College Wali agali"/>
    <s v="Aminabad"/>
    <s v="226005"/>
    <s v="165/156"/>
    <s v="Mahila Enter College Wali agali"/>
    <s v="Aminabad"/>
    <s v="226005"/>
    <s v="9598915198"/>
    <s v="-1"/>
    <s v="9598915198"/>
    <s v="-1"/>
    <s v="SCHOOL-5 TO 9 YEARS"/>
    <s v="-1"/>
    <s v="HOUSEWIFE"/>
    <s v=""/>
    <s v="5"/>
    <s v="0"/>
    <s v="0"/>
    <s v="0"/>
    <s v="2"/>
    <s v="1"/>
    <s v="1"/>
    <s v="1"/>
    <s v="0"/>
    <s v="0"/>
    <s v="-1"/>
    <s v="-1"/>
    <s v="YES"/>
    <s v="2023-10-24T14:13:28+05:30"/>
    <s v="-1"/>
    <s v="1698137008"/>
    <s v="-1"/>
    <s v="-1"/>
    <s v="-1"/>
    <s v="Screener Section 1"/>
    <s v="Screener Section 2"/>
    <s v="0"/>
    <s v="0"/>
    <s v="Main Section 3"/>
    <s v="0"/>
    <s v="Main Section 5"/>
    <s v="2023-10-24T14:13:28+05:30"/>
    <s v="2023-10-24T14:13:28+05:30"/>
    <s v="-1"/>
    <s v="243"/>
    <s v="-1"/>
    <s v="80.92414833333333"/>
    <s v="26.850676666666665"/>
    <s v="80d 55' 26.934&quot; , 26d 51' 2.436&quot;_x000a_null"/>
    <s v="-1"/>
    <s v="-1"/>
    <s v="81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1644"/>
    <n v="-1"/>
    <d v="2023-10-24T14:04:45"/>
    <s v="2234891035"/>
    <s v="Android_Subject"/>
    <m/>
    <d v="1899-12-30T00:12:48"/>
    <d v="2023-10-24T14:17:37"/>
    <m/>
    <d v="9999-12-31T23:59:59"/>
    <m/>
    <m/>
    <b v="1"/>
    <n v="306"/>
    <b v="0"/>
    <m/>
    <s v="26.810993333"/>
    <s v="80.901125"/>
    <s v="Requires Approval"/>
    <n v="5.5"/>
    <m/>
    <m/>
    <m/>
    <d v="2023-10-24T14:04:45"/>
    <d v="2023-10-24T14:17:33"/>
    <s v="N/A"/>
    <n v="-1"/>
    <s v="-1"/>
    <s v="-1"/>
    <s v="LIVE"/>
    <s v="-1"/>
    <s v=""/>
    <s v="311111116"/>
    <s v="Manu Shrivastava "/>
    <s v="-1"/>
    <s v="-1"/>
    <s v="1024"/>
    <s v="1404"/>
    <s v=""/>
    <s v="311111116-1024-1404"/>
    <s v="1"/>
    <s v="1"/>
    <s v="0"/>
    <s v="-1"/>
    <s v="-1"/>
    <s v="80.90109833333332"/>
    <s v="26.81112"/>
    <s v="80d 54' 3.954&quot; , 26d 48' 40.032&quot;_x000a_null"/>
    <s v="96"/>
    <s v="-1"/>
    <s v="-1"/>
    <s v="0"/>
    <s v="100%"/>
    <s v="-1"/>
    <s v="CNST1"/>
    <s v="CS9C"/>
    <s v="-1"/>
    <s v="-1"/>
    <s v="-1"/>
    <s v="-1"/>
    <s v="-1"/>
    <s v="2023-10-24T14:04:55+05:30"/>
    <s v="-1"/>
    <s v="2023-10-24T14:04:55+05:30"/>
    <s v="SPEAK TO WOMEN WHO ARE 25 - 45 YEARS OF AGE"/>
    <s v="-1"/>
    <s v="-1"/>
    <s v="-1"/>
    <s v="-1"/>
    <s v="-1"/>
    <s v="-1"/>
    <s v="-1"/>
    <s v="2023-10-24"/>
    <s v="14:04:57"/>
    <s v="-1"/>
    <s v="8"/>
    <s v="2023-10-24T14:04:58+05:30"/>
    <s v="-1"/>
    <s v="4"/>
    <s v="-1"/>
    <s v="Prachi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4T14:07:11+05:30"/>
    <s v="-1"/>
    <s v="136"/>
    <s v="2023-10-24T14:07:11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0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4:09:49+05:30"/>
    <s v="-1"/>
    <s v="15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4T14:09:56+05:30"/>
    <s v="2023-10-24T14:09:56+05:30"/>
    <s v="-1"/>
    <s v="301"/>
    <s v="-1"/>
    <s v="2023-10-24T14:09:56+05:30"/>
    <s v="2023-10-24T14:09:56+05:30"/>
    <s v="2023-10-24T14:09:56+05:30"/>
    <s v="-1"/>
    <s v="1698136796"/>
    <s v="2023-10-24T14:09:56+05:30"/>
    <s v="WILLING TO PARTICIPATE"/>
    <s v="-1"/>
    <s v=""/>
    <s v="-1"/>
    <s v="SAFFOLA MASALA OATS - VEGGIE TWIST TEST (LK2)"/>
    <s v="House no 551 Gha/12"/>
    <s v="00"/>
    <s v="Natkheda"/>
    <s v="226005"/>
    <s v="House no 551 Gha/12"/>
    <s v="00"/>
    <s v="Natkheda"/>
    <s v="226005"/>
    <s v="8112766995"/>
    <s v="-1"/>
    <s v="8112766995"/>
    <s v="-1"/>
    <s v="GRADUATE/ POST GRADUATE: GENERAL"/>
    <s v="-1"/>
    <s v="HOUSEWIFE"/>
    <s v=""/>
    <s v="3"/>
    <s v="1"/>
    <s v="0"/>
    <s v="0"/>
    <s v="0"/>
    <s v="0"/>
    <s v="1"/>
    <s v="1"/>
    <s v="0"/>
    <s v="0"/>
    <s v="0"/>
    <s v="1"/>
    <s v="YES"/>
    <s v="2023-10-24T14:17:32+05:30"/>
    <s v="-1"/>
    <s v="1698137252"/>
    <s v="-1"/>
    <s v="-1"/>
    <s v="-1"/>
    <s v="Screener Section 1"/>
    <s v="Screener Section 2"/>
    <s v="0"/>
    <s v="0"/>
    <s v="Main Section 3"/>
    <s v="0"/>
    <s v="Main Section 5"/>
    <s v="2023-10-24T14:17:32+05:30"/>
    <s v="2023-10-24T14:17:32+05:30"/>
    <s v="-1"/>
    <s v="435"/>
    <s v="-1"/>
    <s v="80.90112500000001"/>
    <s v="26.810993333333332"/>
    <s v="80d 54' 4.05&quot; , 26d 48' 39.576&quot;_x000a_null"/>
    <s v="-1"/>
    <s v="-1"/>
    <s v="73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2289"/>
    <n v="-1"/>
    <d v="2023-10-24T14:26:55"/>
    <s v="2234891035"/>
    <s v="Android_Subject"/>
    <m/>
    <d v="1899-12-30T00:10:27"/>
    <d v="2023-10-24T14:37:25"/>
    <m/>
    <d v="9999-12-31T23:59:59"/>
    <m/>
    <m/>
    <b v="1"/>
    <n v="306"/>
    <b v="0"/>
    <m/>
    <s v="26.811366667"/>
    <s v="80.901525"/>
    <s v="Requires Approval"/>
    <n v="5.5"/>
    <m/>
    <m/>
    <m/>
    <d v="2023-10-24T14:26:55"/>
    <d v="2023-10-24T14:37:22"/>
    <s v="N/A"/>
    <n v="-1"/>
    <s v="-1"/>
    <s v="-1"/>
    <s v="LIVE"/>
    <s v="-1"/>
    <s v=""/>
    <s v="311111116"/>
    <s v="Manu Shrivastava "/>
    <s v="-1"/>
    <s v="-1"/>
    <s v="1024"/>
    <s v="1426"/>
    <s v=""/>
    <s v="311111116-1024-1426"/>
    <s v="1"/>
    <s v="1"/>
    <s v="0"/>
    <s v="-1"/>
    <s v="-1"/>
    <s v="80.90114"/>
    <s v="26.811058333333335"/>
    <s v="80d 54' 4.104&quot; , 26d 48' 39.81&quot;_x000a_null"/>
    <s v="96"/>
    <s v="-1"/>
    <s v="-1"/>
    <s v="0"/>
    <s v="100%"/>
    <s v="-1"/>
    <s v="CNST1"/>
    <s v="CS9C"/>
    <s v="-1"/>
    <s v="-1"/>
    <s v="-1"/>
    <s v="-1"/>
    <s v="-1"/>
    <s v="2023-10-24T14:27:06+05:30"/>
    <s v="-1"/>
    <s v="2023-10-24T14:27:06+05:30"/>
    <s v="SPEAK TO WOMEN WHO ARE 25 - 45 YEARS OF AGE"/>
    <s v="-1"/>
    <s v="-1"/>
    <s v="-1"/>
    <s v="-1"/>
    <s v="-1"/>
    <s v="-1"/>
    <s v="-1"/>
    <s v="2023-10-24"/>
    <s v="14:27:11"/>
    <s v="-1"/>
    <s v="8"/>
    <s v="2023-10-24T14:27:12+05:30"/>
    <s v="-1"/>
    <s v="4"/>
    <s v="-1"/>
    <s v="Manisha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4:29:34+05:30"/>
    <s v="-1"/>
    <s v="148"/>
    <s v="2023-10-24T14:29:3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Joymee Noodles"/>
    <s v="0"/>
    <s v="0"/>
    <s v="0"/>
    <s v="0"/>
    <s v="0"/>
    <s v="0"/>
    <s v="0"/>
    <s v="0"/>
    <s v="0"/>
    <s v="0"/>
    <s v="0"/>
    <s v="0"/>
    <s v="0"/>
    <s v="0"/>
    <s v="0"/>
    <s v="Joymee Noodles"/>
    <s v="2023-10-24T14:32:35+05:30"/>
    <s v="-1"/>
    <s v="18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4T14:32:40+05:30"/>
    <s v="2023-10-24T14:32:40+05:30"/>
    <s v="-1"/>
    <s v="334"/>
    <s v="-1"/>
    <s v="2023-10-24T14:32:40+05:30"/>
    <s v="2023-10-24T14:32:40+05:30"/>
    <s v="2023-10-24T14:32:40+05:30"/>
    <s v="-1"/>
    <s v="1698138160"/>
    <s v="2023-10-24T14:32:40+05:30"/>
    <s v="WILLING TO PARTICIPATE"/>
    <s v="-1"/>
    <s v=""/>
    <s v="-1"/>
    <s v="SAFFOLA MASALA OATS - CLASSIC MASALA CURRENT (AF3)"/>
    <s v="House no 551/56"/>
    <s v="Ram Gali"/>
    <s v="Natkheda"/>
    <s v="226005"/>
    <s v="House no 551/56"/>
    <s v="Ram Gali"/>
    <s v="Natkheda"/>
    <s v="226005"/>
    <s v="9335491725"/>
    <s v="-1"/>
    <s v="9335491725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4T14:37:20+05:30"/>
    <s v="-1"/>
    <s v="1698138440"/>
    <s v="-1"/>
    <s v="-1"/>
    <s v="-1"/>
    <s v="Screener Section 1"/>
    <s v="Screener Section 2"/>
    <s v="0"/>
    <s v="0"/>
    <s v="Main Section 3"/>
    <s v="0"/>
    <s v="Main Section 5"/>
    <s v="2023-10-24T14:37:20+05:30"/>
    <s v="2023-10-24T14:37:20+05:30"/>
    <s v="-1"/>
    <s v="280"/>
    <s v="-1"/>
    <s v="80.901525"/>
    <s v="26.811366666666665"/>
    <s v="80d 54' 5.49&quot; , 26d 48' 40.92&quot;_x000a_null"/>
    <s v="-1"/>
    <s v="-1"/>
    <s v="61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3050"/>
    <n v="-1"/>
    <d v="2023-10-24T14:48:17"/>
    <s v="2234891035"/>
    <s v="Android_Subject"/>
    <m/>
    <d v="1899-12-30T00:13:25"/>
    <d v="2023-10-24T15:01:45"/>
    <m/>
    <d v="9999-12-31T23:59:59"/>
    <m/>
    <m/>
    <b v="1"/>
    <n v="306"/>
    <b v="0"/>
    <m/>
    <s v="26.811476667"/>
    <s v="80.901688333"/>
    <s v="Requires Approval"/>
    <n v="5.5"/>
    <m/>
    <m/>
    <m/>
    <d v="2023-10-24T14:48:17"/>
    <d v="2023-10-24T15:01:42"/>
    <s v="N/A"/>
    <n v="-1"/>
    <s v="-1"/>
    <s v="-1"/>
    <s v="LIVE"/>
    <s v="-1"/>
    <s v=""/>
    <s v="311111116"/>
    <s v="Manu Shrivastava "/>
    <s v="-1"/>
    <s v="-1"/>
    <s v="1024"/>
    <s v="1448"/>
    <s v=""/>
    <s v="311111116-1024-1448"/>
    <s v="1"/>
    <s v="1"/>
    <s v="0"/>
    <s v="-1"/>
    <s v="-1"/>
    <s v="80.90185"/>
    <s v="26.811521666666668"/>
    <s v="80d 54' 6.66&quot; , 26d 48' 41.478&quot;_x000a_null"/>
    <s v="96"/>
    <s v="-1"/>
    <s v="-1"/>
    <s v="0"/>
    <s v="100%"/>
    <s v="-1"/>
    <s v="CNST1"/>
    <s v="CS9C"/>
    <s v="-1"/>
    <s v="-1"/>
    <s v="-1"/>
    <s v="-1"/>
    <s v="-1"/>
    <s v="2023-10-24T14:48:28+05:30"/>
    <s v="-1"/>
    <s v="2023-10-24T14:48:28+05:30"/>
    <s v="SPEAK TO WOMEN WHO ARE 25 - 45 YEARS OF AGE"/>
    <s v="-1"/>
    <s v="-1"/>
    <s v="-1"/>
    <s v="-1"/>
    <s v="-1"/>
    <s v="-1"/>
    <s v="-1"/>
    <s v="2023-10-24"/>
    <s v="14:48:30"/>
    <s v="-1"/>
    <s v="8"/>
    <s v="2023-10-24T14:48:31+05:30"/>
    <s v="-1"/>
    <s v="4"/>
    <s v="-1"/>
    <s v="Anita Ahuja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UPERVISORY LEVEL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24T14:51:01+05:30"/>
    <s v="-1"/>
    <s v="153"/>
    <s v="2023-10-24T14:51:01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Joymee Noodles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4:54:37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4T14:54:41+05:30"/>
    <s v="2023-10-24T14:54:41+05:30"/>
    <s v="-1"/>
    <s v="373"/>
    <s v="-1"/>
    <s v="2023-10-24T14:54:41+05:30"/>
    <s v="2023-10-24T14:54:41+05:30"/>
    <s v="2023-10-24T14:54:41+05:30"/>
    <s v="-1"/>
    <s v="1698139481"/>
    <s v="2023-10-24T14:54:41+05:30"/>
    <s v="WILLING TO PARTICIPATE"/>
    <s v="-1"/>
    <s v=""/>
    <s v="-1"/>
    <s v="SAFFOLA MASALA OATS - CLASSIC MASALA CURRENT (AF3)"/>
    <s v="House no 551 gha /15"/>
    <s v="00"/>
    <s v="Natkheda"/>
    <s v="226005"/>
    <s v="House no 551 gha /15"/>
    <s v="00"/>
    <s v="Natkheda"/>
    <s v="226005"/>
    <s v="7318053528"/>
    <s v="-1"/>
    <s v="7318053528"/>
    <s v="-1"/>
    <s v="SSC/ HSC"/>
    <s v="-1"/>
    <s v="HOUSEWIFE"/>
    <s v=""/>
    <s v="5"/>
    <s v="0"/>
    <s v="0"/>
    <s v="0"/>
    <s v="0"/>
    <s v="2"/>
    <s v="1"/>
    <s v="1"/>
    <s v="0"/>
    <s v="1"/>
    <s v="-1"/>
    <s v="-1"/>
    <s v="YES"/>
    <s v="2023-10-24T15:01:36+05:30"/>
    <s v="-1"/>
    <s v="1698139896"/>
    <s v="-1"/>
    <s v="-1"/>
    <s v="-1"/>
    <s v="Screener Section 1"/>
    <s v="Screener Section 2"/>
    <s v="0"/>
    <s v="0"/>
    <s v="Main Section 3"/>
    <s v="0"/>
    <s v="Main Section 5"/>
    <s v="2023-10-24T15:01:36+05:30"/>
    <s v="2023-10-24T15:01:36+05:30"/>
    <s v="-1"/>
    <s v="404"/>
    <s v="-1"/>
    <s v="80.90168833333334"/>
    <s v="26.811476666666668"/>
    <s v="80d 54' 6.078&quot; , 26d 48' 41.316&quot;_x000a_null"/>
    <s v="-1"/>
    <s v="-1"/>
    <s v="77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3572"/>
    <n v="-1"/>
    <d v="2023-10-24T14:39:03"/>
    <s v="2234891007"/>
    <s v="Android_Subject"/>
    <m/>
    <d v="1899-12-30T00:17:44"/>
    <d v="2023-10-24T15:14:14"/>
    <m/>
    <d v="9999-12-31T23:59:59"/>
    <m/>
    <m/>
    <b v="1"/>
    <n v="306"/>
    <b v="0"/>
    <m/>
    <m/>
    <m/>
    <s v="Requires Approval"/>
    <n v="5.5"/>
    <m/>
    <m/>
    <m/>
    <d v="2023-10-24T14:39:03"/>
    <d v="2023-10-24T14:56:47"/>
    <s v="N/A"/>
    <n v="-1"/>
    <s v="-1"/>
    <s v="-1"/>
    <s v="LIVE"/>
    <s v="-1"/>
    <s v=""/>
    <s v="111111119"/>
    <s v="Rakesh Kumar Gupta "/>
    <s v="-1"/>
    <s v="-1"/>
    <s v="1024"/>
    <s v="1439"/>
    <s v=""/>
    <s v="111111119-1024-143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4T14:39:37+05:30"/>
    <s v="-1"/>
    <s v="2023-10-24T14:39:37+05:30"/>
    <s v="SPEAK TO WOMEN WHO ARE 25 - 45 YEARS OF AGE"/>
    <s v="-1"/>
    <s v="-1"/>
    <s v="-1"/>
    <s v="-1"/>
    <s v="-1"/>
    <s v="-1"/>
    <s v="-1"/>
    <s v="2023-10-24"/>
    <s v="14:40:03"/>
    <s v="-1"/>
    <s v="8"/>
    <s v="2023-10-24T14:40:04+05:30"/>
    <s v="-1"/>
    <s v="4"/>
    <s v="-1"/>
    <s v="ranju singh"/>
    <x v="0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4T14:48:18+05:30"/>
    <s v="-1"/>
    <s v="521"/>
    <s v="2023-10-24T14:48:18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4:52:48+05:30"/>
    <s v="-1"/>
    <s v="27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4T14:53:00+05:30"/>
    <s v="2023-10-24T14:53:00+05:30"/>
    <s v="-1"/>
    <s v="790"/>
    <s v="-1"/>
    <s v="2023-10-24T14:53:00+05:30"/>
    <s v="2023-10-24T14:53:00+05:30"/>
    <s v="2023-10-24T14:53:00+05:30"/>
    <s v="-1"/>
    <s v="1698139380"/>
    <s v="2023-10-24T14:53:00+05:30"/>
    <s v="WILLING TO PARTICIPATE"/>
    <s v="-1"/>
    <s v=""/>
    <s v="-1"/>
    <s v="SAFFOLA MASALA OATS - VEGGIE TWIST CURRENT (BJ6)"/>
    <s v="A/993 sarswati gali gr floor"/>
    <s v="sarswati gali"/>
    <s v="mandawali delhi"/>
    <s v="110092"/>
    <s v="A/993 sarswati gali gr floor"/>
    <s v="sarswati gali"/>
    <s v="mandawali delhi"/>
    <s v="110092"/>
    <s v="9810828438"/>
    <s v="-1"/>
    <s v="9810828438"/>
    <s v="-1"/>
    <s v="GRADUATE/ POST GRADUATE: GENERAL"/>
    <s v="-1"/>
    <s v="HOUSEWIFE"/>
    <s v=""/>
    <s v="3"/>
    <s v="0"/>
    <s v="1"/>
    <s v="0"/>
    <s v="0"/>
    <s v="0"/>
    <s v="1"/>
    <s v="1"/>
    <s v="0"/>
    <s v="0"/>
    <s v="-1"/>
    <s v="-1"/>
    <s v="YES"/>
    <s v="2023-10-24T14:56:45+05:30"/>
    <s v="-1"/>
    <s v="1698139605"/>
    <s v="-1"/>
    <s v="-1"/>
    <s v="-1"/>
    <s v="Screener Section 1"/>
    <s v="Screener Section 2"/>
    <s v="0"/>
    <s v="0"/>
    <s v="Main Section 3"/>
    <s v="0"/>
    <s v="Main Section 5"/>
    <s v="2023-10-24T14:56:45+05:30"/>
    <s v="2023-10-24T14:56:45+05:30"/>
    <s v="-1"/>
    <s v="210"/>
    <s v="-1"/>
    <s v="NaN"/>
    <s v="NaN"/>
    <s v="-1"/>
    <s v="-1"/>
    <s v="-1"/>
    <s v="100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4745"/>
    <n v="-1"/>
    <d v="2023-10-24T15:34:17"/>
    <s v="2234891001"/>
    <s v="Android_Subject"/>
    <m/>
    <d v="1899-12-30T00:10:19"/>
    <d v="2023-10-24T15:44:37"/>
    <m/>
    <d v="9999-12-31T23:59:59"/>
    <m/>
    <m/>
    <b v="1"/>
    <n v="306"/>
    <b v="0"/>
    <m/>
    <s v="28.495886667"/>
    <s v="77.304345"/>
    <s v="Requires Approval"/>
    <n v="5.5"/>
    <m/>
    <m/>
    <m/>
    <d v="2023-10-24T15:34:17"/>
    <d v="2023-10-24T15:44:36"/>
    <s v="N/A"/>
    <n v="-1"/>
    <s v="-1"/>
    <s v="-1"/>
    <s v="LIVE"/>
    <s v="-1"/>
    <s v=""/>
    <s v="111111112"/>
    <s v="astha"/>
    <s v="-1"/>
    <s v="-1"/>
    <s v="1024"/>
    <s v="1534"/>
    <s v=""/>
    <s v="111111112-1024-1534"/>
    <s v="1"/>
    <s v="1"/>
    <s v="0"/>
    <s v="-1"/>
    <s v="-1"/>
    <s v="77.30428333333333"/>
    <s v="28.49594666666667"/>
    <s v="77d 18' 15.42&quot; , 28d 29' 45.408&quot;_x000a_null"/>
    <s v="96"/>
    <s v="-1"/>
    <s v="-1"/>
    <s v="0"/>
    <s v="100%"/>
    <s v="-1"/>
    <s v="CNST1"/>
    <s v="CS9C"/>
    <s v="-1"/>
    <s v="-1"/>
    <s v="-1"/>
    <s v="-1"/>
    <s v="-1"/>
    <s v="2023-10-24T15:34:27+05:30"/>
    <s v="-1"/>
    <s v="2023-10-24T15:36:26+05:30"/>
    <s v="SPEAK TO WOMEN WHO ARE 25 - 45 YEARS OF AGE"/>
    <s v="-1"/>
    <s v="-1"/>
    <s v="-1"/>
    <s v="-1"/>
    <s v="-1"/>
    <s v="-1"/>
    <s v="-1"/>
    <s v="2023-10-24"/>
    <s v="15:36:28"/>
    <s v="-1"/>
    <s v="8"/>
    <s v="2023-10-24T15:36:29+05:30"/>
    <s v="-1"/>
    <s v="4"/>
    <s v="-1"/>
    <s v="tannu tamoli"/>
    <x v="0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4T15:39:17+05:30"/>
    <s v="-1"/>
    <s v="171"/>
    <s v="2023-10-24T15:39:17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24T15:42:07+05:30"/>
    <s v="-1"/>
    <s v="17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5:42:15+05:30"/>
    <s v="2023-10-24T15:42:15+05:30"/>
    <s v="-1"/>
    <s v="381"/>
    <s v="-1"/>
    <s v="2023-10-24T15:42:16+05:30"/>
    <s v="2023-10-24T15:42:16+05:30"/>
    <s v="2023-10-24T15:42:16+05:30"/>
    <s v="-1"/>
    <s v="1698142336"/>
    <s v="2023-10-24T15:42:16+05:30"/>
    <s v="WILLING TO PARTICIPATE"/>
    <s v="-1"/>
    <s v=""/>
    <s v="-1"/>
    <s v="SAFFOLA MASALA OATS - CLASSIC MASALA TEST (NP9)"/>
    <s v="C-15 3 rd floor"/>
    <s v="tajpur phadi "/>
    <s v="near by alam biryani"/>
    <s v="110044"/>
    <s v="C-15 3 rd floor"/>
    <s v="tajpur phadi"/>
    <s v="near by alam biryani"/>
    <s v="110044"/>
    <s v="9999892932"/>
    <s v="-1"/>
    <s v="9999892932"/>
    <s v="-1"/>
    <s v="SOME COLLEGE (INCLUDES A DIPLOMA) BUT NOT GRADUATE"/>
    <s v="-1"/>
    <s v="HOUSEWIFE"/>
    <s v=""/>
    <s v="5"/>
    <s v="0"/>
    <s v="0"/>
    <s v="2"/>
    <s v="1"/>
    <s v="2"/>
    <s v="0"/>
    <s v="0"/>
    <s v="0"/>
    <s v="0"/>
    <s v="-1"/>
    <s v="-1"/>
    <s v="YES"/>
    <s v="2023-10-24T15:44:34+05:30"/>
    <s v="-1"/>
    <s v="1698142474"/>
    <s v="-1"/>
    <s v="-1"/>
    <s v="-1"/>
    <s v="Screener Section 1"/>
    <s v="Screener Section 2"/>
    <s v="0"/>
    <s v="0"/>
    <s v="Main Section 3"/>
    <s v="0"/>
    <s v="Main Section 5"/>
    <s v="2023-10-24T15:44:34+05:30"/>
    <s v="2023-10-24T15:44:34+05:30"/>
    <s v="-1"/>
    <s v="138"/>
    <s v="-1"/>
    <s v="77.304345"/>
    <s v="28.495886666666667"/>
    <s v="77d 18' 15.642&quot; , 28d 29' 45.192&quot;_x000a_null"/>
    <s v="-1"/>
    <s v="-1"/>
    <s v="51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5528"/>
    <n v="-1"/>
    <d v="2023-10-24T16:00:27"/>
    <s v="2234891001"/>
    <s v="Android_Subject"/>
    <m/>
    <d v="1899-12-30T00:09:09"/>
    <d v="2023-10-24T16:09:37"/>
    <m/>
    <d v="9999-12-31T23:59:59"/>
    <m/>
    <m/>
    <b v="1"/>
    <n v="306"/>
    <b v="0"/>
    <m/>
    <s v="28.49676"/>
    <s v="77.30405"/>
    <s v="Requires Approval"/>
    <n v="5.5"/>
    <m/>
    <m/>
    <m/>
    <d v="2023-10-24T16:00:27"/>
    <d v="2023-10-24T16:09:36"/>
    <s v="N/A"/>
    <n v="-1"/>
    <s v="-1"/>
    <s v="-1"/>
    <s v="LIVE"/>
    <s v="-1"/>
    <s v=""/>
    <s v="111111112"/>
    <s v="astha"/>
    <s v="-1"/>
    <s v="-1"/>
    <s v="1024"/>
    <s v="1600"/>
    <s v=""/>
    <s v="111111112-1024-1600"/>
    <s v="1"/>
    <s v="1"/>
    <s v="0"/>
    <s v="-1"/>
    <s v="-1"/>
    <s v="77.30412"/>
    <s v="28.49639666666667"/>
    <s v="77d 18' 14.832&quot; , 28d 29' 47.028&quot;_x000a_null"/>
    <s v="96"/>
    <s v="-1"/>
    <s v="-1"/>
    <s v="0"/>
    <s v="100%"/>
    <s v="-1"/>
    <s v="CNST1"/>
    <s v="CS9C"/>
    <s v="-1"/>
    <s v="-1"/>
    <s v="-1"/>
    <s v="-1"/>
    <s v="-1"/>
    <s v="2023-10-24T16:00:44+05:30"/>
    <s v="-1"/>
    <s v="2023-10-24T16:01:16+05:30"/>
    <s v="SPEAK TO WOMEN WHO ARE 25 - 45 YEARS OF AGE"/>
    <s v="-1"/>
    <s v="-1"/>
    <s v="-1"/>
    <s v="-1"/>
    <s v="-1"/>
    <s v="-1"/>
    <s v="-1"/>
    <s v="2023-10-24"/>
    <s v="16:01:18"/>
    <s v="-1"/>
    <s v="8"/>
    <s v="2023-10-24T16:01:19+05:30"/>
    <s v="-1"/>
    <s v="4"/>
    <s v="-1"/>
    <s v="tannu"/>
    <x v="0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CHOOL-5 TO 9 YEARS"/>
    <s v="SELF-EMPLOYED/PROFESSIONAL"/>
    <s v="D"/>
    <s v="-1"/>
    <s v="D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4T16:03:52+05:30"/>
    <s v="-1"/>
    <s v="156"/>
    <s v="2023-10-24T16:03:5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4T16:06:51+05:30"/>
    <s v="-1"/>
    <s v="17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6:06:55+05:30"/>
    <s v="2023-10-24T16:06:55+05:30"/>
    <s v="-1"/>
    <s v="372"/>
    <s v="-1"/>
    <s v="2023-10-24T16:06:55+05:30"/>
    <s v="2023-10-24T16:06:55+05:30"/>
    <s v="2023-10-24T16:06:55+05:30"/>
    <s v="-1"/>
    <s v="1698143815"/>
    <s v="2023-10-24T16:06:55+05:30"/>
    <s v="WILLING TO PARTICIPATE"/>
    <s v="-1"/>
    <s v=""/>
    <s v="-1"/>
    <s v="SAFFOLA MASALA OATS - CLASSIC MASALA TEST (NP9)"/>
    <s v="A_10 first floor "/>
    <s v="tajpur phadi"/>
    <s v=" near by alam biryani"/>
    <s v="110044"/>
    <s v="A_10 first floor"/>
    <s v="tajpur phadi"/>
    <s v="near by alam biryani"/>
    <s v="110044"/>
    <s v="8287908989"/>
    <s v="-1"/>
    <s v="8287908989"/>
    <s v="-1"/>
    <s v="SCHOOL-5 TO 9 YEARS"/>
    <s v="-1"/>
    <s v="UNEMPLOYED"/>
    <s v=""/>
    <s v="5"/>
    <s v="1"/>
    <s v="0"/>
    <s v="1"/>
    <s v="1"/>
    <s v="2"/>
    <s v="0"/>
    <s v="0"/>
    <s v="0"/>
    <s v="0"/>
    <s v="0"/>
    <s v="1"/>
    <s v="YES"/>
    <s v="2023-10-24T16:09:35+05:30"/>
    <s v="-1"/>
    <s v="1698143975"/>
    <s v="-1"/>
    <s v="-1"/>
    <s v="-1"/>
    <s v="Screener Section 1"/>
    <s v="Screener Section 2"/>
    <s v="0"/>
    <s v="0"/>
    <s v="Main Section 3"/>
    <s v="0"/>
    <s v="Main Section 5"/>
    <s v="2023-10-24T16:09:35+05:30"/>
    <s v="2023-10-24T16:09:35+05:30"/>
    <s v="-1"/>
    <s v="159"/>
    <s v="-1"/>
    <s v="77.30405"/>
    <s v="28.496760000000002"/>
    <s v="77d 18' 14.58&quot; , 28d 29' 48.336&quot;_x000a_null"/>
    <s v="-1"/>
    <s v="-1"/>
    <s v="53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5835"/>
    <n v="-1"/>
    <d v="2023-10-24T16:11:00"/>
    <s v="2234891001"/>
    <s v="Android_Subject"/>
    <m/>
    <d v="1899-12-30T00:07:22"/>
    <d v="2023-10-24T16:18:23"/>
    <m/>
    <d v="9999-12-31T23:59:59"/>
    <m/>
    <m/>
    <b v="1"/>
    <n v="306"/>
    <b v="0"/>
    <m/>
    <s v="28.49656"/>
    <s v="77.304058333"/>
    <s v="Requires Approval"/>
    <n v="5.5"/>
    <m/>
    <m/>
    <m/>
    <d v="2023-10-24T16:11:00"/>
    <d v="2023-10-24T16:18:22"/>
    <s v="N/A"/>
    <n v="-1"/>
    <s v="-1"/>
    <s v="-1"/>
    <s v="LIVE"/>
    <s v="-1"/>
    <s v=""/>
    <s v="111111112"/>
    <s v="astha"/>
    <s v="-1"/>
    <s v="-1"/>
    <s v="1024"/>
    <s v="1611"/>
    <s v=""/>
    <s v="111111112-1024-1611"/>
    <s v="1"/>
    <s v="1"/>
    <s v="0"/>
    <s v="-1"/>
    <s v="-1"/>
    <s v="77.30414833333333"/>
    <s v="28.496253333333335"/>
    <s v="77d 18' 14.934&quot; , 28d 29' 46.512&quot;_x000a_null"/>
    <s v="96"/>
    <s v="-1"/>
    <s v="-1"/>
    <s v="0"/>
    <s v="100%"/>
    <s v="-1"/>
    <s v="CNST1"/>
    <s v="CS9C"/>
    <s v="-1"/>
    <s v="-1"/>
    <s v="-1"/>
    <s v="-1"/>
    <s v="-1"/>
    <s v="2023-10-24T16:11:08+05:30"/>
    <s v="-1"/>
    <s v="2023-10-24T16:11:08+05:30"/>
    <s v="SPEAK TO WOMEN WHO ARE 25 - 45 YEARS OF AGE"/>
    <s v="-1"/>
    <s v="-1"/>
    <s v="-1"/>
    <s v="-1"/>
    <s v="-1"/>
    <s v="-1"/>
    <s v="-1"/>
    <s v="2023-10-24"/>
    <s v="16:11:11"/>
    <s v="-1"/>
    <s v="8"/>
    <s v="2023-10-24T16:11:11+05:30"/>
    <s v="-1"/>
    <s v="4"/>
    <s v="-1"/>
    <s v="charu"/>
    <x v="0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4T16:13:14+05:30"/>
    <s v="-1"/>
    <s v="126"/>
    <s v="2023-10-24T16:13:14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0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4T16:16:02+05:30"/>
    <s v="-1"/>
    <s v="16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6:16:11+05:30"/>
    <s v="2023-10-24T16:16:14+05:30"/>
    <s v="-1"/>
    <s v="303"/>
    <s v="-1"/>
    <s v="2023-10-24T16:16:11+05:30"/>
    <s v="2023-10-24T16:16:14+05:30"/>
    <s v="2023-10-24T16:16:14+05:30"/>
    <s v="-1"/>
    <s v="1698144374"/>
    <s v="2023-10-24T16:16:14+05:30"/>
    <s v="WILLING TO PARTICIPATE"/>
    <s v="-1"/>
    <s v=""/>
    <s v="-1"/>
    <s v="SAFFOLA MASALA OATS - CLASSIC MASALA TEST (NP9)"/>
    <s v="c_15"/>
    <s v="tajpur phadi"/>
    <s v="near by alam biryani"/>
    <s v="110044"/>
    <s v="c_15"/>
    <s v="tajpur phadi"/>
    <s v="near by alam biryani"/>
    <s v="110044"/>
    <s v="9990841453"/>
    <s v="-1"/>
    <s v="9990841453"/>
    <s v="-1"/>
    <s v="SOME COLLEGE (INCLUDES A DIPLOMA) BUT NOT GRADUATE"/>
    <s v="-1"/>
    <s v="EMPLOYED"/>
    <s v="Working part time"/>
    <s v="3"/>
    <s v="1"/>
    <s v="0"/>
    <s v="0"/>
    <s v="1"/>
    <s v="1"/>
    <s v="0"/>
    <s v="0"/>
    <s v="0"/>
    <s v="0"/>
    <s v="0"/>
    <s v="1"/>
    <s v="YES"/>
    <s v="2023-10-24T16:18:20+05:30"/>
    <s v="-1"/>
    <s v="1698144500"/>
    <s v="-1"/>
    <s v="-1"/>
    <s v="-1"/>
    <s v="Screener Section 1"/>
    <s v="Screener Section 2"/>
    <s v="0"/>
    <s v="0"/>
    <s v="Main Section 3"/>
    <s v="0"/>
    <s v="Main Section 5"/>
    <s v="2023-10-24T16:18:20+05:30"/>
    <s v="2023-10-24T16:18:20+05:30"/>
    <s v="-1"/>
    <s v="129"/>
    <s v="-1"/>
    <s v="77.30405833333333"/>
    <s v="28.49656"/>
    <s v="77d 18' 14.61&quot; , 28d 29' 47.616&quot;_x000a_null"/>
    <s v="-1"/>
    <s v="-1"/>
    <s v="43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6292"/>
    <n v="-1"/>
    <d v="2023-10-24T16:24:19"/>
    <s v="2234891001"/>
    <s v="Android_Subject"/>
    <m/>
    <d v="1899-12-30T00:08:10"/>
    <d v="2023-10-24T16:32:30"/>
    <m/>
    <d v="9999-12-31T23:59:59"/>
    <m/>
    <m/>
    <b v="1"/>
    <n v="306"/>
    <b v="0"/>
    <m/>
    <s v="28.496325"/>
    <s v="77.303998333"/>
    <s v="Requires Approval"/>
    <n v="5.5"/>
    <m/>
    <m/>
    <m/>
    <d v="2023-10-24T16:24:19"/>
    <d v="2023-10-24T16:32:29"/>
    <s v="N/A"/>
    <n v="-1"/>
    <s v="-1"/>
    <s v="-1"/>
    <s v="LIVE"/>
    <s v="-1"/>
    <s v=""/>
    <s v="111111112"/>
    <s v="astha"/>
    <s v="-1"/>
    <s v="-1"/>
    <s v="1024"/>
    <s v="1624"/>
    <s v=""/>
    <s v="111111112-1024-1624"/>
    <s v="1"/>
    <s v="1"/>
    <s v="0"/>
    <s v="-1"/>
    <s v="-1"/>
    <s v="77.30401333333333"/>
    <s v="28.496329999999997"/>
    <s v="77d 18' 14.448&quot; , 28d 29' 46.788&quot;_x000a_null"/>
    <s v="96"/>
    <s v="-1"/>
    <s v="-1"/>
    <s v="0"/>
    <s v="100%"/>
    <s v="-1"/>
    <s v="CNST1"/>
    <s v="CS9C"/>
    <s v="-1"/>
    <s v="-1"/>
    <s v="-1"/>
    <s v="-1"/>
    <s v="-1"/>
    <s v="2023-10-24T16:24:28+05:30"/>
    <s v="-1"/>
    <s v="2023-10-24T16:24:28+05:30"/>
    <s v="SPEAK TO WOMEN WHO ARE 25 - 45 YEARS OF AGE"/>
    <s v="-1"/>
    <s v="-1"/>
    <s v="-1"/>
    <s v="-1"/>
    <s v="-1"/>
    <s v="-1"/>
    <s v="-1"/>
    <s v="2023-10-24"/>
    <s v="16:24:32"/>
    <s v="-1"/>
    <s v="8"/>
    <s v="2023-10-24T16:24:33+05:30"/>
    <s v="-1"/>
    <s v="4"/>
    <s v="-1"/>
    <s v="nisha"/>
    <x v="0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6:26:33+05:30"/>
    <s v="-1"/>
    <s v="125"/>
    <s v="2023-10-24T16:26:3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Kellogg's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0"/>
    <s v="0"/>
    <s v="0"/>
    <s v="Maggi Masala Noodles"/>
    <s v="0"/>
    <s v="0"/>
    <s v="0"/>
    <s v="0"/>
    <s v="Saffola Oodles"/>
    <s v="0"/>
    <s v="0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4T16:30:00+05:30"/>
    <s v="-1"/>
    <s v="20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4T16:30:05+05:30"/>
    <s v="2023-10-24T16:30:05+05:30"/>
    <s v="-1"/>
    <s v="337"/>
    <s v="-1"/>
    <s v="2023-10-24T16:30:05+05:30"/>
    <s v="2023-10-24T16:30:05+05:30"/>
    <s v="2023-10-24T16:30:05+05:30"/>
    <s v="-1"/>
    <s v="1698145205"/>
    <s v="2023-10-24T16:30:05+05:30"/>
    <s v="WILLING TO PARTICIPATE"/>
    <s v="-1"/>
    <s v=""/>
    <s v="-1"/>
    <s v="SAFFOLA MASALA OATS - CLASSIC MASALA CURRENT (AF3)"/>
    <s v="A-1 first floor"/>
    <s v="tajpur phadi"/>
    <s v="near by alam biryani "/>
    <s v="110044"/>
    <s v="A-1 first floor"/>
    <s v="tajpur phadi"/>
    <s v="near by alam biryani"/>
    <s v="110044"/>
    <s v="9219084751"/>
    <s v="-1"/>
    <s v="9219084751"/>
    <s v="-1"/>
    <s v="GRADUATE/ POST GRADUATE: GENERAL"/>
    <s v="-1"/>
    <s v="HOUSEWIFE"/>
    <s v=""/>
    <s v="2"/>
    <s v="0"/>
    <s v="0"/>
    <s v="0"/>
    <s v="0"/>
    <s v="0"/>
    <s v="1"/>
    <s v="1"/>
    <s v="0"/>
    <s v="0"/>
    <s v="-1"/>
    <s v="-1"/>
    <s v="YES"/>
    <s v="2023-10-24T16:32:28+05:30"/>
    <s v="-1"/>
    <s v="1698145348"/>
    <s v="-1"/>
    <s v="-1"/>
    <s v="-1"/>
    <s v="Screener Section 1"/>
    <s v="Screener Section 2"/>
    <s v="0"/>
    <s v="0"/>
    <s v="Main Section 3"/>
    <s v="0"/>
    <s v="Main Section 5"/>
    <s v="2023-10-24T16:32:28+05:30"/>
    <s v="2023-10-24T16:32:28+05:30"/>
    <s v="-1"/>
    <s v="143"/>
    <s v="-1"/>
    <s v="77.30399833333333"/>
    <s v="28.496325000000002"/>
    <s v="77d 18' 14.394&quot; , 28d 29' 46.77&quot;_x000a_null"/>
    <s v="-1"/>
    <s v="-1"/>
    <s v="48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7739"/>
    <n v="-1"/>
    <d v="2023-10-24T17:07:11"/>
    <s v="2234891035"/>
    <s v="Android_Subject"/>
    <m/>
    <d v="1899-12-30T00:11:06"/>
    <d v="2023-10-24T17:18:20"/>
    <m/>
    <d v="9999-12-31T23:59:59"/>
    <m/>
    <m/>
    <b v="1"/>
    <n v="306"/>
    <b v="0"/>
    <m/>
    <s v="26.89666"/>
    <s v="81.004693333"/>
    <s v="Requires Approval"/>
    <n v="5.5"/>
    <m/>
    <m/>
    <m/>
    <d v="2023-10-24T17:07:11"/>
    <d v="2023-10-24T17:18:17"/>
    <s v="N/A"/>
    <n v="-1"/>
    <s v="-1"/>
    <s v="-1"/>
    <s v="LIVE"/>
    <s v="-1"/>
    <s v=""/>
    <s v="311111116"/>
    <s v="Manu Shrivastava "/>
    <s v="-1"/>
    <s v="-1"/>
    <s v="1024"/>
    <s v="1707"/>
    <s v=""/>
    <s v="311111116-1024-1707"/>
    <s v="1"/>
    <s v="1"/>
    <s v="0"/>
    <s v="-1"/>
    <s v="-1"/>
    <s v="81.00469333333334"/>
    <s v="26.896659999999997"/>
    <s v="81d 0' 16.896&quot; , 26d 53' 47.976&quot;_x000a_null"/>
    <s v="96"/>
    <s v="-1"/>
    <s v="-1"/>
    <s v="0"/>
    <s v="100%"/>
    <s v="-1"/>
    <s v="CNST1"/>
    <s v="CS9C"/>
    <s v="-1"/>
    <s v="-1"/>
    <s v="-1"/>
    <s v="-1"/>
    <s v="-1"/>
    <s v="2023-10-24T17:07:29+05:30"/>
    <s v="-1"/>
    <s v="2023-10-24T17:07:29+05:30"/>
    <s v="SPEAK TO WOMEN WHO ARE 25 - 45 YEARS OF AGE"/>
    <s v="-1"/>
    <s v="-1"/>
    <s v="-1"/>
    <s v="-1"/>
    <s v="-1"/>
    <s v="-1"/>
    <s v="-1"/>
    <s v="2023-10-24"/>
    <s v="17:07:40"/>
    <s v="-1"/>
    <s v="8"/>
    <s v="2023-10-24T17:07:41+05:30"/>
    <s v="-1"/>
    <s v="4"/>
    <s v="-1"/>
    <s v="Archan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4T17:10:15+05:30"/>
    <s v="-1"/>
    <s v="166"/>
    <s v="2023-10-24T17:10:1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4T17:13:45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7:13:50+05:30"/>
    <s v="2023-10-24T17:13:50+05:30"/>
    <s v="-1"/>
    <s v="381"/>
    <s v="-1"/>
    <s v="2023-10-24T17:13:50+05:30"/>
    <s v="2023-10-24T17:13:50+05:30"/>
    <s v="2023-10-24T17:13:50+05:30"/>
    <s v="-1"/>
    <s v="1698147830"/>
    <s v="2023-10-24T17:13:50+05:30"/>
    <s v="WILLING TO PARTICIPATE"/>
    <s v="-1"/>
    <s v=""/>
    <s v="-1"/>
    <s v="SAFFOLA MASALA OATS - CLASSIC MASALA TEST (NP9)"/>
    <s v="House no 8"/>
    <s v="00"/>
    <s v="Indra Nagar Basant Vihar"/>
    <s v="226016"/>
    <s v="House no 8"/>
    <s v="00"/>
    <s v="Indra Nagar Basant Vihar"/>
    <s v="226016"/>
    <s v="6392138752"/>
    <s v="-1"/>
    <s v="6392138752"/>
    <s v="-1"/>
    <s v="SSC/ HSC"/>
    <s v="-1"/>
    <s v="HOUSEWIFE"/>
    <s v=""/>
    <s v="4"/>
    <s v="0"/>
    <s v="0"/>
    <s v="0"/>
    <s v="2"/>
    <s v="0"/>
    <s v="1"/>
    <s v="1"/>
    <s v="0"/>
    <s v="0"/>
    <s v="-1"/>
    <s v="-1"/>
    <s v="YES"/>
    <s v="2023-10-24T17:18:15+05:30"/>
    <s v="-1"/>
    <s v="1698148095"/>
    <s v="-1"/>
    <s v="-1"/>
    <s v="-1"/>
    <s v="Screener Section 1"/>
    <s v="Screener Section 2"/>
    <s v="0"/>
    <s v="0"/>
    <s v="Main Section 3"/>
    <s v="0"/>
    <s v="Main Section 5"/>
    <s v="2023-10-24T17:18:15+05:30"/>
    <s v="2023-10-24T17:18:15+05:30"/>
    <s v="-1"/>
    <s v="266"/>
    <s v="-1"/>
    <s v="81.00469333333334"/>
    <s v="26.896659999999997"/>
    <s v="81d 0' 16.896&quot; , 26d 53' 47.976&quot;_x000a_null"/>
    <s v="-1"/>
    <s v="-1"/>
    <s v="64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8191"/>
    <n v="-1"/>
    <d v="2023-10-24T17:23:34"/>
    <s v="2234891035"/>
    <s v="Android_Subject"/>
    <m/>
    <d v="1899-12-30T00:11:12"/>
    <d v="2023-10-24T17:34:49"/>
    <m/>
    <d v="9999-12-31T23:59:59"/>
    <m/>
    <m/>
    <b v="1"/>
    <n v="306"/>
    <b v="0"/>
    <m/>
    <s v="26.896731667"/>
    <s v="81.004481667"/>
    <s v="Requires Approval"/>
    <n v="5.5"/>
    <m/>
    <m/>
    <m/>
    <d v="2023-10-24T17:23:34"/>
    <d v="2023-10-24T17:34:46"/>
    <s v="N/A"/>
    <n v="-1"/>
    <s v="-1"/>
    <s v="-1"/>
    <s v="LIVE"/>
    <s v="-1"/>
    <s v=""/>
    <s v="311111116"/>
    <s v="Manu Shrivastava "/>
    <s v="-1"/>
    <s v="-1"/>
    <s v="1024"/>
    <s v="1723"/>
    <s v=""/>
    <s v="311111116-1024-1723"/>
    <s v="1"/>
    <s v="1"/>
    <s v="0"/>
    <s v="-1"/>
    <s v="-1"/>
    <s v="81.004435"/>
    <s v="26.896781666666666"/>
    <s v="81d 0' 15.966&quot; , 26d 53' 48.414&quot;_x000a_null"/>
    <s v="96"/>
    <s v="-1"/>
    <s v="-1"/>
    <s v="0"/>
    <s v="100%"/>
    <s v="-1"/>
    <s v="CNST1"/>
    <s v="CS9C"/>
    <s v="-1"/>
    <s v="-1"/>
    <s v="-1"/>
    <s v="-1"/>
    <s v="-1"/>
    <s v="2023-10-24T17:23:52+05:30"/>
    <s v="-1"/>
    <s v="2023-10-24T17:23:52+05:30"/>
    <s v="SPEAK TO WOMEN WHO ARE 25 - 45 YEARS OF AGE"/>
    <s v="-1"/>
    <s v="-1"/>
    <s v="-1"/>
    <s v="-1"/>
    <s v="-1"/>
    <s v="-1"/>
    <s v="-1"/>
    <s v="2023-10-24"/>
    <s v="17:24:35"/>
    <s v="-1"/>
    <s v="8"/>
    <s v="2023-10-24T17:24:36+05:30"/>
    <s v="-1"/>
    <s v="4"/>
    <s v="-1"/>
    <s v="Rich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Yes"/>
    <s v="-1"/>
    <s v="8"/>
    <s v="-1"/>
    <s v="A2"/>
    <s v="-1"/>
    <s v="NCCS A"/>
    <s v="It's usually me who chooses the food products that we use in this household"/>
    <s v="-1"/>
    <s v="2023-10-24T17:27:54+05:30"/>
    <s v="-1"/>
    <s v="242"/>
    <s v="2023-10-24T17:27:5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4T17:31:01+05:30"/>
    <s v="-1"/>
    <s v="18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7:31:06+05:30"/>
    <s v="2023-10-24T17:31:06+05:30"/>
    <s v="-1"/>
    <s v="423"/>
    <s v="-1"/>
    <s v="2023-10-24T17:31:06+05:30"/>
    <s v="2023-10-24T17:31:06+05:30"/>
    <s v="2023-10-24T17:31:06+05:30"/>
    <s v="-1"/>
    <s v="1698148866"/>
    <s v="2023-10-24T17:31:06+05:30"/>
    <s v="WILLING TO PARTICIPATE"/>
    <s v="-1"/>
    <s v=""/>
    <s v="-1"/>
    <s v="SAFFOLA MASALA OATS - CLASSIC MASALA TEST (NP9)"/>
    <s v="House no 5B"/>
    <s v="00"/>
    <s v="Indra Nagar"/>
    <s v="226016"/>
    <s v="House no 5B"/>
    <s v="00"/>
    <s v="Indra Nagar"/>
    <s v="226016"/>
    <s v="8810809771"/>
    <s v="-1"/>
    <s v="8810809771"/>
    <s v="-1"/>
    <s v="GRADUATE/ POST GRADUATE: PROFESSIONAL"/>
    <s v="-1"/>
    <s v="HOUSEWIFE"/>
    <s v=""/>
    <s v="3"/>
    <s v="0"/>
    <s v="1"/>
    <s v="0"/>
    <s v="0"/>
    <s v="0"/>
    <s v="1"/>
    <s v="1"/>
    <s v="0"/>
    <s v="0"/>
    <s v="-1"/>
    <s v="-1"/>
    <s v="YES"/>
    <s v="2023-10-24T17:34:44+05:30"/>
    <s v="-1"/>
    <s v="1698149084"/>
    <s v="-1"/>
    <s v="-1"/>
    <s v="-1"/>
    <s v="Screener Section 1"/>
    <s v="Screener Section 2"/>
    <s v="0"/>
    <s v="0"/>
    <s v="Main Section 3"/>
    <s v="0"/>
    <s v="Main Section 5"/>
    <s v="2023-10-24T17:34:44+05:30"/>
    <s v="2023-10-24T17:34:44+05:30"/>
    <s v="-1"/>
    <s v="219"/>
    <s v="-1"/>
    <s v="81.00448166666666"/>
    <s v="26.896731666666664"/>
    <s v="81d 0' 16.134&quot; , 26d 53' 48.234&quot;_x000a_null"/>
    <s v="-1"/>
    <s v="-1"/>
    <s v="64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9507"/>
    <n v="-1"/>
    <d v="2023-10-24T13:16:33"/>
    <s v="2234891036"/>
    <s v="Android_Subject"/>
    <m/>
    <d v="1899-12-30T00:13:41"/>
    <d v="2023-10-24T18:22:53"/>
    <m/>
    <d v="9999-12-31T23:59:59"/>
    <m/>
    <m/>
    <b v="1"/>
    <n v="306"/>
    <b v="0"/>
    <m/>
    <s v="26.910776667"/>
    <s v="80.940141667"/>
    <s v="Requires Approval"/>
    <n v="5.5"/>
    <m/>
    <m/>
    <m/>
    <d v="2023-10-24T13:16:33"/>
    <d v="2023-10-24T13:30:14"/>
    <s v="N/A"/>
    <n v="-1"/>
    <s v="-1"/>
    <s v="-1"/>
    <s v="LIVE"/>
    <s v="-1"/>
    <s v=""/>
    <s v="311111117"/>
    <s v="Jyoti bajpai "/>
    <s v="-1"/>
    <s v="-1"/>
    <s v="1024"/>
    <s v="1316"/>
    <s v=""/>
    <s v="311111117-1024-1316"/>
    <s v="1"/>
    <s v="1"/>
    <s v="0"/>
    <s v="-1"/>
    <s v="-1"/>
    <s v="80.94021"/>
    <s v="26.910806666666666"/>
    <s v="80d 56' 24.756&quot; , 26d 54' 38.904&quot;_x000a_null"/>
    <s v="96"/>
    <s v="-1"/>
    <s v="-1"/>
    <s v="0"/>
    <s v="100%"/>
    <s v="-1"/>
    <s v="CNST1"/>
    <s v="CS9C"/>
    <s v="-1"/>
    <s v="-1"/>
    <s v="-1"/>
    <s v="-1"/>
    <s v="-1"/>
    <s v="2023-10-24T13:16:51+05:30"/>
    <s v="-1"/>
    <s v="2023-10-24T13:16:51+05:30"/>
    <s v="SPEAK TO WOMEN WHO ARE 25 - 45 YEARS OF AGE"/>
    <s v="-1"/>
    <s v="-1"/>
    <s v="-1"/>
    <s v="-1"/>
    <s v="-1"/>
    <s v="-1"/>
    <s v="-1"/>
    <s v="2023-10-24"/>
    <s v="13:16:53"/>
    <s v="-1"/>
    <s v="8"/>
    <s v="2023-10-24T13:16:55+05:30"/>
    <s v="-1"/>
    <s v="4"/>
    <s v="-1"/>
    <s v="sharika"/>
    <x v="2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4T13:19:42+05:30"/>
    <s v="-1"/>
    <s v="171"/>
    <s v="2023-10-24T13:19:4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4T13:23:12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4T13:23:20+05:30"/>
    <s v="2023-10-24T13:23:20+05:30"/>
    <s v="-1"/>
    <s v="390"/>
    <s v="-1"/>
    <s v="2023-10-24T13:23:20+05:30"/>
    <s v="2023-10-24T13:23:20+05:30"/>
    <s v="2023-10-24T13:23:20+05:30"/>
    <s v="-1"/>
    <s v="1698134000"/>
    <s v="2023-10-24T13:23:20+05:30"/>
    <s v="WILLING TO PARTICIPATE"/>
    <s v="-1"/>
    <s v=""/>
    <s v="-1"/>
    <s v="SAFFOLA MASALA OATS - CLASSIC MASALA TEST (NP9)"/>
    <s v="557ali ganj Lucknow "/>
    <s v="Sitapur "/>
    <s v="ali ganj"/>
    <s v="226021"/>
    <s v="557ali ganj Lucknow"/>
    <s v="Sitapur"/>
    <s v="ali ganj"/>
    <s v="226021"/>
    <s v="9170227744"/>
    <s v="-1"/>
    <s v="9170227744"/>
    <s v="-1"/>
    <s v="GRADUATE/ POST GRADUATE: GENERAL"/>
    <s v="-1"/>
    <s v="HOUSEWIFE"/>
    <s v=""/>
    <s v="5"/>
    <s v="0"/>
    <s v="2"/>
    <s v="0"/>
    <s v="2"/>
    <s v="1"/>
    <s v="0"/>
    <s v="0"/>
    <s v="0"/>
    <s v="0"/>
    <s v="-1"/>
    <s v="-1"/>
    <s v="YES"/>
    <s v="2023-10-24T13:30:12+05:30"/>
    <s v="-1"/>
    <s v="1698134412"/>
    <s v="-1"/>
    <s v="-1"/>
    <s v="-1"/>
    <s v="Screener Section 1"/>
    <s v="Screener Section 2"/>
    <s v="0"/>
    <s v="0"/>
    <s v="Main Section 3"/>
    <s v="0"/>
    <s v="Main Section 5"/>
    <s v="2023-10-24T13:30:12+05:30"/>
    <s v="2023-10-24T13:30:12+05:30"/>
    <s v="-1"/>
    <s v="328"/>
    <s v="-1"/>
    <s v="80.94014166666666"/>
    <s v="26.910776666666667"/>
    <s v="80d 56' 24.51&quot; , 26d 54' 38.796&quot;_x000a_null"/>
    <s v="-1"/>
    <s v="-1"/>
    <s v="71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9508"/>
    <n v="-1"/>
    <d v="2023-10-24T13:38:53"/>
    <s v="2234891036"/>
    <s v="Android_Subject"/>
    <m/>
    <d v="1899-12-30T00:17:05"/>
    <d v="2023-10-24T18:22:53"/>
    <m/>
    <d v="9999-12-31T23:59:59"/>
    <m/>
    <m/>
    <b v="1"/>
    <n v="306"/>
    <b v="0"/>
    <m/>
    <s v="26.911023333"/>
    <s v="80.94009"/>
    <s v="Requires Approval"/>
    <n v="5.5"/>
    <m/>
    <m/>
    <m/>
    <d v="2023-10-24T13:38:53"/>
    <d v="2023-10-24T13:55:58"/>
    <s v="N/A"/>
    <n v="-1"/>
    <s v="-1"/>
    <s v="-1"/>
    <s v="LIVE"/>
    <s v="-1"/>
    <s v=""/>
    <s v="311111117"/>
    <s v="Jyoti bajpai "/>
    <s v="-1"/>
    <s v="-1"/>
    <s v="1024"/>
    <s v="1338"/>
    <s v=""/>
    <s v="311111117-1024-1338"/>
    <s v="1"/>
    <s v="1"/>
    <s v="0"/>
    <s v="-1"/>
    <s v="-1"/>
    <s v="80.940085"/>
    <s v="26.911044999999998"/>
    <s v="80d 56' 24.306&quot; , 26d 54' 39.762&quot;_x000a_null"/>
    <s v="96"/>
    <s v="-1"/>
    <s v="-1"/>
    <s v="0"/>
    <s v="100%"/>
    <s v="-1"/>
    <s v="CNST1"/>
    <s v="CS9C"/>
    <s v="-1"/>
    <s v="-1"/>
    <s v="-1"/>
    <s v="-1"/>
    <s v="-1"/>
    <s v="2023-10-24T13:39:38+05:30"/>
    <s v="-1"/>
    <s v="2023-10-24T13:39:50+05:30"/>
    <s v="SPEAK TO WOMEN WHO ARE 25 - 45 YEARS OF AGE"/>
    <s v="-1"/>
    <s v="-1"/>
    <s v="-1"/>
    <s v="-1"/>
    <s v="-1"/>
    <s v="-1"/>
    <s v="-1"/>
    <s v="2023-10-24"/>
    <s v="13:39:53"/>
    <s v="-1"/>
    <s v="8"/>
    <s v="2023-10-24T13:39:54+05:30"/>
    <s v="-1"/>
    <s v="4"/>
    <s v="-1"/>
    <s v="Urmila avashi"/>
    <x v="2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3"/>
    <s v="-1"/>
    <s v="NCCS A"/>
    <s v="It's usually me who chooses the food products that we use in this household"/>
    <s v="-1"/>
    <s v="2023-10-24T13:43:38+05:30"/>
    <s v="-1"/>
    <s v="228"/>
    <s v="2023-10-24T13:43:38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0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24T13:47:31+05:30"/>
    <s v="-1"/>
    <s v="23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4T13:51:04+05:30"/>
    <s v="2023-10-24T13:51:04+05:30"/>
    <s v="-1"/>
    <s v="617"/>
    <s v="-1"/>
    <s v="2023-10-24T13:51:04+05:30"/>
    <s v="2023-10-24T13:51:04+05:30"/>
    <s v="2023-10-24T13:51:04+05:30"/>
    <s v="-1"/>
    <s v="1698135664"/>
    <s v="2023-10-24T13:51:04+05:30"/>
    <s v="WILLING TO PARTICIPATE"/>
    <s v="-1"/>
    <s v=""/>
    <s v="-1"/>
    <s v="SAFFOLA MASALA OATS - VEGGIE TWIST TEST (LK2)"/>
    <s v="652aliganj Lucknow "/>
    <s v="shita pur"/>
    <s v="ali ganj"/>
    <s v="226021"/>
    <s v="652aliganj Lucknow"/>
    <s v="shita pur"/>
    <s v="ali ganj"/>
    <s v="226021"/>
    <s v="6393988805"/>
    <s v="-1"/>
    <s v="6393988805"/>
    <s v="-1"/>
    <s v="SSC/ HSC"/>
    <s v="-1"/>
    <s v="HOUSEWIFE"/>
    <s v=""/>
    <s v="2"/>
    <s v="0"/>
    <s v="0"/>
    <s v="0"/>
    <s v="0"/>
    <s v="0"/>
    <s v="1"/>
    <s v="1"/>
    <s v="0"/>
    <s v="0"/>
    <s v="-1"/>
    <s v="-1"/>
    <s v="YES"/>
    <s v="2023-10-24T13:55:56+05:30"/>
    <s v="-1"/>
    <s v="1698135956"/>
    <s v="-1"/>
    <s v="-1"/>
    <s v="-1"/>
    <s v="Screener Section 1"/>
    <s v="Screener Section 2"/>
    <s v="0"/>
    <s v="0"/>
    <s v="Main Section 3"/>
    <s v="0"/>
    <s v="Main Section 5"/>
    <s v="2023-10-24T13:55:56+05:30"/>
    <s v="2023-10-24T13:55:56+05:30"/>
    <s v="-1"/>
    <s v="293"/>
    <s v="-1"/>
    <s v="80.94009"/>
    <s v="26.911023333333333"/>
    <s v="80d 56' 24.324&quot; , 26d 54' 39.684&quot;_x000a_null"/>
    <s v="-1"/>
    <s v="-1"/>
    <s v="91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9509"/>
    <n v="-1"/>
    <d v="2023-10-24T14:03:59"/>
    <s v="2234891036"/>
    <s v="Android_Subject"/>
    <m/>
    <d v="1899-12-30T00:15:14"/>
    <d v="2023-10-24T18:22:53"/>
    <m/>
    <d v="9999-12-31T23:59:59"/>
    <m/>
    <m/>
    <b v="1"/>
    <n v="306"/>
    <b v="0"/>
    <m/>
    <s v="26.910998333"/>
    <s v="80.940238333"/>
    <s v="Requires Approval"/>
    <n v="5.5"/>
    <m/>
    <m/>
    <m/>
    <d v="2023-10-24T14:03:59"/>
    <d v="2023-10-24T14:19:13"/>
    <s v="N/A"/>
    <n v="-1"/>
    <s v="-1"/>
    <s v="-1"/>
    <s v="LIVE"/>
    <s v="-1"/>
    <s v=""/>
    <s v="311111117"/>
    <s v="Jyoti bajpai "/>
    <s v="-1"/>
    <s v="-1"/>
    <s v="1024"/>
    <s v="1404"/>
    <s v=""/>
    <s v="311111117-1024-1404"/>
    <s v="1"/>
    <s v="1"/>
    <s v="0"/>
    <s v="-1"/>
    <s v="-1"/>
    <s v="80.9402"/>
    <s v="26.910835"/>
    <s v="80d 56' 24.72&quot; , 26d 54' 39.006&quot;_x000a_null"/>
    <s v="96"/>
    <s v="-1"/>
    <s v="-1"/>
    <s v="0"/>
    <s v="100%"/>
    <s v="-1"/>
    <s v="CNST1"/>
    <s v="CS9C"/>
    <s v="-1"/>
    <s v="-1"/>
    <s v="-1"/>
    <s v="-1"/>
    <s v="-1"/>
    <s v="2023-10-24T14:04:18+05:30"/>
    <s v="-1"/>
    <s v="2023-10-24T14:04:18+05:30"/>
    <s v="SPEAK TO WOMEN WHO ARE 25 - 45 YEARS OF AGE"/>
    <s v="-1"/>
    <s v="-1"/>
    <s v="-1"/>
    <s v="-1"/>
    <s v="-1"/>
    <s v="-1"/>
    <s v="-1"/>
    <s v="2023-10-24"/>
    <s v="14:04:21"/>
    <s v="-1"/>
    <s v="8"/>
    <s v="2023-10-24T14:04:22+05:30"/>
    <s v="-1"/>
    <s v="4"/>
    <s v="-1"/>
    <s v="sarita Dixit"/>
    <x v="2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PROFESSIONAL"/>
    <s v="SELF-EMPLOYED/PROFESSIONAL"/>
    <s v="A1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4T14:07:56+05:30"/>
    <s v="-1"/>
    <s v="218"/>
    <s v="2023-10-24T14:07:56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4T14:12:57+05:30"/>
    <s v="-1"/>
    <s v="30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4T14:13:29+05:30"/>
    <s v="2023-10-24T14:13:29+05:30"/>
    <s v="-1"/>
    <s v="551"/>
    <s v="-1"/>
    <s v="2023-10-24T14:13:29+05:30"/>
    <s v="2023-10-24T14:13:29+05:30"/>
    <s v="2023-10-24T14:13:29+05:30"/>
    <s v="-1"/>
    <s v="1698137009"/>
    <s v="2023-10-24T14:13:29+05:30"/>
    <s v="WILLING TO PARTICIPATE"/>
    <s v="-1"/>
    <s v=""/>
    <s v="-1"/>
    <s v="SAFFOLA MASALA OATS - CLASSIC MASALA CURRENT (AF3)"/>
    <s v="719ali ganj Lucknow "/>
    <s v="sitapur "/>
    <s v="ali ganj"/>
    <s v="226021"/>
    <s v="719ali ganj Lucknow"/>
    <s v="sitapur"/>
    <s v="ali ganj"/>
    <s v="226021"/>
    <s v="6391181141"/>
    <s v="-1"/>
    <s v="6391181141"/>
    <s v="-1"/>
    <s v="GRADUATE/ POST GRADUATE: PROFESSIONAL"/>
    <s v="-1"/>
    <s v="HOUSEWIFE"/>
    <s v=""/>
    <s v="5"/>
    <s v="1"/>
    <s v="1"/>
    <s v="0"/>
    <s v="2"/>
    <s v="0"/>
    <s v="0"/>
    <s v="1"/>
    <s v="0"/>
    <s v="0"/>
    <s v="1"/>
    <s v="0"/>
    <s v="YES"/>
    <s v="2023-10-24T14:19:12+05:30"/>
    <s v="-1"/>
    <s v="1698137352"/>
    <s v="-1"/>
    <s v="-1"/>
    <s v="-1"/>
    <s v="Screener Section 1"/>
    <s v="Screener Section 2"/>
    <s v="0"/>
    <s v="0"/>
    <s v="Main Section 3"/>
    <s v="0"/>
    <s v="Main Section 5"/>
    <s v="2023-10-24T14:19:12+05:30"/>
    <s v="2023-10-24T14:19:12+05:30"/>
    <s v="-1"/>
    <s v="331"/>
    <s v="-1"/>
    <s v="80.94023833333334"/>
    <s v="26.910998333333335"/>
    <s v="80d 56' 24.858&quot; , 26d 54' 39.594&quot;_x000a_null"/>
    <s v="-1"/>
    <s v="-1"/>
    <s v="88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49511"/>
    <n v="-1"/>
    <d v="2023-10-24T14:27:20"/>
    <s v="2234891036"/>
    <s v="Android_Subject"/>
    <m/>
    <d v="1899-12-30T00:15:16"/>
    <d v="2023-10-24T18:22:53"/>
    <m/>
    <d v="9999-12-31T23:59:59"/>
    <m/>
    <m/>
    <b v="1"/>
    <n v="306"/>
    <b v="0"/>
    <m/>
    <s v="26.911255"/>
    <s v="80.939916667"/>
    <s v="Requires Approval"/>
    <n v="5.5"/>
    <m/>
    <m/>
    <m/>
    <d v="2023-10-24T14:27:20"/>
    <d v="2023-10-24T14:42:36"/>
    <s v="N/A"/>
    <n v="-1"/>
    <s v="-1"/>
    <s v="-1"/>
    <s v="LIVE"/>
    <s v="-1"/>
    <s v=""/>
    <s v="311111117"/>
    <s v="jyoti bajpai "/>
    <s v="-1"/>
    <s v="-1"/>
    <s v="1024"/>
    <s v="1427"/>
    <s v=""/>
    <s v="311111117-1024-1427"/>
    <s v="1"/>
    <s v="1"/>
    <s v="0"/>
    <s v="-1"/>
    <s v="-1"/>
    <s v="80.94031833333334"/>
    <s v="26.91114166666667"/>
    <s v="80d 56' 25.146&quot; , 26d 54' 40.11&quot;_x000a_null"/>
    <s v="96"/>
    <s v="-1"/>
    <s v="-1"/>
    <s v="0"/>
    <s v="100%"/>
    <s v="-1"/>
    <s v="CNST1"/>
    <s v="CS9C"/>
    <s v="-1"/>
    <s v="-1"/>
    <s v="-1"/>
    <s v="-1"/>
    <s v="-1"/>
    <s v="2023-10-24T14:27:47+05:30"/>
    <s v="-1"/>
    <s v="2023-10-24T14:27:47+05:30"/>
    <s v="SPEAK TO WOMEN WHO ARE 25 - 45 YEARS OF AGE"/>
    <s v="-1"/>
    <s v="-1"/>
    <s v="-1"/>
    <s v="-1"/>
    <s v="-1"/>
    <s v="-1"/>
    <s v="-1"/>
    <s v="2023-10-24"/>
    <s v="14:27:49"/>
    <s v="-1"/>
    <s v="8"/>
    <s v="2023-10-24T14:27:50+05:30"/>
    <s v="-1"/>
    <s v="4"/>
    <s v="-1"/>
    <s v="Lakshmi"/>
    <x v="2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4T14:31:13+05:30"/>
    <s v="-1"/>
    <s v="206"/>
    <s v="2023-10-24T14:31:13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Kellogg's Honey Loops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Kellogg's Honey Loops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Maggi Vegetable Atta Noodles"/>
    <s v="Maggi Hot Heads Noodles"/>
    <s v="0"/>
    <s v="Saffola Oodles"/>
    <s v="Sunfeast Yippee Noodles"/>
    <s v="0"/>
    <s v="0"/>
    <s v="0"/>
    <s v="0"/>
    <s v="0"/>
    <s v="0"/>
    <s v="0"/>
    <s v="Ching's Instant Noodles"/>
    <s v="0"/>
    <s v="Knorr Soupy Noodles"/>
    <s v="Maggi Masala Noodles"/>
    <s v="0"/>
    <s v="0"/>
    <s v="0"/>
    <s v="Maggi Cuppa Noodles"/>
    <s v="Saffola Oodles"/>
    <s v="0"/>
    <s v="0"/>
    <s v="0"/>
    <s v="0"/>
    <s v="0"/>
    <s v="0"/>
    <s v="0"/>
    <s v="0"/>
    <s v="Saffola Oodles"/>
    <s v="2023-10-24T14:37:06+05:30"/>
    <s v="-1"/>
    <s v="35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4T14:37:30+05:30"/>
    <s v="2023-10-24T14:37:30+05:30"/>
    <s v="-1"/>
    <s v="583"/>
    <s v="-1"/>
    <s v="2023-10-24T14:37:30+05:30"/>
    <s v="2023-10-24T14:37:30+05:30"/>
    <s v="2023-10-24T14:37:30+05:30"/>
    <s v="-1"/>
    <s v="1698138450"/>
    <s v="2023-10-24T14:37:30+05:30"/>
    <s v="WILLING TO PARTICIPATE"/>
    <s v="-1"/>
    <s v=""/>
    <s v="-1"/>
    <s v="SAFFOLA MASALA OATS - CLASSIC MASALA TEST (NP9)"/>
    <s v="Es1b/721ali ganj Lucknow "/>
    <s v="sita pur"/>
    <s v="aliganj"/>
    <s v="226021"/>
    <s v="Es1b/721ali ganj Lucknow"/>
    <s v="sita pur"/>
    <s v="aliganj"/>
    <s v="226021"/>
    <s v="8299860282"/>
    <s v="-1"/>
    <s v="8299860282"/>
    <s v="-1"/>
    <s v="GRADUATE/ POST GRADUATE: GENERAL"/>
    <s v="-1"/>
    <s v="HOUSEWIFE"/>
    <s v=""/>
    <s v="2"/>
    <s v="0"/>
    <s v="0"/>
    <s v="0"/>
    <s v="0"/>
    <s v="0"/>
    <s v="1"/>
    <s v="1"/>
    <s v="0"/>
    <s v="0"/>
    <s v="-1"/>
    <s v="-1"/>
    <s v="YES"/>
    <s v="2023-10-24T14:42:35+05:30"/>
    <s v="-1"/>
    <s v="1698138755"/>
    <s v="-1"/>
    <s v="-1"/>
    <s v="-1"/>
    <s v="Screener Section 1"/>
    <s v="Screener Section 2"/>
    <s v="0"/>
    <s v="0"/>
    <s v="Main Section 3"/>
    <s v="0"/>
    <s v="Main Section 5"/>
    <s v="2023-10-24T14:42:35+05:30"/>
    <s v="2023-10-24T14:42:35+05:30"/>
    <s v="-1"/>
    <s v="305"/>
    <s v="-1"/>
    <s v="80.93991666666668"/>
    <s v="26.911254999999997"/>
    <s v="80d 56' 23.7&quot; , 26d 54' 40.518&quot;_x000a_null"/>
    <s v="-1"/>
    <s v="-1"/>
    <s v="88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52233"/>
    <n v="-1"/>
    <d v="2023-10-24T19:05:10"/>
    <s v="2234891036"/>
    <s v="Android_Subject"/>
    <m/>
    <d v="1899-12-30T00:14:54"/>
    <d v="2023-10-24T19:50:51"/>
    <m/>
    <d v="9999-12-31T23:59:59"/>
    <m/>
    <m/>
    <b v="1"/>
    <n v="306"/>
    <b v="0"/>
    <m/>
    <s v="26.910633333"/>
    <s v="80.943686667"/>
    <s v="Requires Approval"/>
    <n v="5.5"/>
    <m/>
    <m/>
    <m/>
    <d v="2023-10-24T19:05:10"/>
    <d v="2023-10-24T19:20:04"/>
    <s v="N/A"/>
    <n v="-1"/>
    <s v="-1"/>
    <s v="-1"/>
    <s v="LIVE"/>
    <s v="-1"/>
    <s v=""/>
    <s v="311111117"/>
    <s v="Jyoti bajpai "/>
    <s v="-1"/>
    <s v="-1"/>
    <s v="1024"/>
    <s v="1905"/>
    <s v=""/>
    <s v="311111117-1024-1905"/>
    <s v="1"/>
    <s v="1"/>
    <s v="0"/>
    <s v="-1"/>
    <s v="-1"/>
    <s v="80.94357666666666"/>
    <s v="26.91038"/>
    <s v="80d 56' 36.876&quot; , 26d 54' 37.368&quot;_x000a_null"/>
    <s v="96"/>
    <s v="-1"/>
    <s v="-1"/>
    <s v="0"/>
    <s v="100%"/>
    <s v="-1"/>
    <s v="CNST1"/>
    <s v="CS9C"/>
    <s v="-1"/>
    <s v="-1"/>
    <s v="-1"/>
    <s v="-1"/>
    <s v="-1"/>
    <s v="2023-10-24T19:05:49+05:30"/>
    <s v="-1"/>
    <s v="2023-10-24T19:05:49+05:30"/>
    <s v="SPEAK TO WOMEN WHO ARE 25 - 45 YEARS OF AGE"/>
    <s v="-1"/>
    <s v="-1"/>
    <s v="-1"/>
    <s v="-1"/>
    <s v="-1"/>
    <s v="-1"/>
    <s v="-1"/>
    <s v="2023-10-24"/>
    <s v="19:05:52"/>
    <s v="-1"/>
    <s v="8"/>
    <s v="2023-10-24T19:05:53+05:30"/>
    <s v="-1"/>
    <s v="4"/>
    <s v="-1"/>
    <s v="prgya Mishra"/>
    <x v="2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4T19:08:47+05:30"/>
    <s v="-1"/>
    <s v="178"/>
    <s v="2023-10-24T19:08:47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Maggi Hot Heads Noodles"/>
    <s v="0"/>
    <s v="Saffola Oodles"/>
    <s v="0"/>
    <s v="0"/>
    <s v="0"/>
    <s v="0"/>
    <s v="0"/>
    <s v="0"/>
    <s v="0"/>
    <s v="0"/>
    <s v="Saffola Oodles"/>
    <s v="2023-10-24T19:14:52+05:30"/>
    <s v="-1"/>
    <s v="36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4T19:14:59+05:30"/>
    <s v="2023-10-24T19:14:59+05:30"/>
    <s v="-1"/>
    <s v="550"/>
    <s v="-1"/>
    <s v="2023-10-24T19:14:59+05:30"/>
    <s v="2023-10-24T19:14:59+05:30"/>
    <s v="2023-10-24T19:14:59+05:30"/>
    <s v="-1"/>
    <s v="1698155099"/>
    <s v="2023-10-24T19:14:59+05:30"/>
    <s v="WILLING TO PARTICIPATE"/>
    <s v="-1"/>
    <s v=""/>
    <s v="-1"/>
    <s v="SAFFOLA MASALA OATS - VEGGIE TWIST TEST (LK2)"/>
    <s v="180ali ganj Lucknow "/>
    <s v="Sitapur "/>
    <s v="aliganj"/>
    <s v="226021"/>
    <s v="180ali ganj Lucknow"/>
    <s v="Sitapur"/>
    <s v="aliganj"/>
    <s v="226021"/>
    <s v="7388748070"/>
    <s v="-1"/>
    <s v="7388748070"/>
    <s v="-1"/>
    <s v="GRADUATE/ POST GRADUATE: GENERAL"/>
    <s v="-1"/>
    <s v="HOUSEWIFE"/>
    <s v=""/>
    <s v="4"/>
    <s v="0"/>
    <s v="2"/>
    <s v="0"/>
    <s v="0"/>
    <s v="0"/>
    <s v="1"/>
    <s v="1"/>
    <s v="0"/>
    <s v="0"/>
    <s v="-1"/>
    <s v="-1"/>
    <s v="YES"/>
    <s v="2023-10-24T19:20:03+05:30"/>
    <s v="-1"/>
    <s v="1698155403"/>
    <s v="-1"/>
    <s v="-1"/>
    <s v="-1"/>
    <s v="Screener Section 1"/>
    <s v="Screener Section 2"/>
    <s v="0"/>
    <s v="0"/>
    <s v="Main Section 3"/>
    <s v="0"/>
    <s v="Main Section 5"/>
    <s v="2023-10-24T19:20:03+05:30"/>
    <s v="2023-10-24T19:20:03+05:30"/>
    <s v="-1"/>
    <s v="300"/>
    <s v="-1"/>
    <s v="80.94368666666666"/>
    <s v="26.910633333333333"/>
    <s v="80d 56' 37.272&quot; , 26d 54' 38.28&quot;_x000a_null"/>
    <s v="-1"/>
    <s v="-1"/>
    <s v="85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2579"/>
    <n v="-1"/>
    <d v="2023-10-24T11:30:20"/>
    <s v="2234891008"/>
    <s v="Android_Subject"/>
    <m/>
    <d v="1899-12-30T00:13:49"/>
    <d v="2023-10-25T11:45:57"/>
    <m/>
    <d v="2023-10-25T18:13:29"/>
    <m/>
    <m/>
    <b v="1"/>
    <n v="306"/>
    <b v="0"/>
    <m/>
    <m/>
    <m/>
    <s v="Approved"/>
    <n v="5.5"/>
    <m/>
    <m/>
    <m/>
    <d v="2023-10-24T11:30:20"/>
    <d v="2023-10-24T11:44:09"/>
    <s v="Inder Jha"/>
    <n v="-1"/>
    <s v="-1"/>
    <s v="-1"/>
    <s v="LIVE"/>
    <s v="-1"/>
    <s v=""/>
    <s v="111111111"/>
    <s v="seema"/>
    <s v="-1"/>
    <s v="-1"/>
    <s v="1024"/>
    <s v="1130"/>
    <s v=""/>
    <s v="111111111-1024-11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4T11:30:51+05:30"/>
    <s v="-1"/>
    <s v="2023-10-24T11:30:51+05:30"/>
    <s v="SPEAK TO WOMEN WHO ARE 25 - 45 YEARS OF AGE"/>
    <s v="-1"/>
    <s v="-1"/>
    <s v="-1"/>
    <s v="-1"/>
    <s v="-1"/>
    <s v="-1"/>
    <s v="-1"/>
    <s v="2023-10-24"/>
    <s v="11:30:56"/>
    <s v="-1"/>
    <s v="8"/>
    <s v="2023-10-24T11:30:58+05:30"/>
    <s v="-1"/>
    <s v="4"/>
    <s v="-1"/>
    <s v="Neetu"/>
    <x v="0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4T11:34:02+05:30"/>
    <s v="-1"/>
    <s v="191"/>
    <s v="2023-10-24T11:34:0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Top Ramen Cup Noodles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4T11:35:57+05:30"/>
    <s v="-1"/>
    <s v="11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4T11:36:04+05:30"/>
    <s v="2023-10-24T11:36:04+05:30"/>
    <s v="-1"/>
    <s v="313"/>
    <s v="-1"/>
    <s v="2023-10-24T11:36:04+05:30"/>
    <s v="2023-10-24T11:36:04+05:30"/>
    <s v="2023-10-24T11:36:04+05:30"/>
    <s v="-1"/>
    <s v="1698127564"/>
    <s v="2023-10-24T11:36:04+05:30"/>
    <s v="WILLING TO PARTICIPATE"/>
    <s v="-1"/>
    <s v=""/>
    <s v="-1"/>
    <s v="SAFFOLA MASALA OATS - VEGGIE TWIST CURRENT (BJ6)"/>
    <s v="E-2/102"/>
    <s v="Shastri Nagar"/>
    <s v="Shastri Nagar"/>
    <s v="110052"/>
    <s v="E-2/102"/>
    <s v="Shastri Nagar"/>
    <s v="Shastri Nagar"/>
    <s v="110052"/>
    <s v="9818876276"/>
    <s v="-1"/>
    <s v="9818876276"/>
    <s v="-1"/>
    <s v="GRADUATE/ POST GRADUATE: GENERAL"/>
    <s v="-1"/>
    <s v="HOUSEWIFE"/>
    <s v=""/>
    <s v="4"/>
    <s v="0"/>
    <s v="2"/>
    <s v="0"/>
    <s v="0"/>
    <s v="0"/>
    <s v="1"/>
    <s v="1"/>
    <s v="0"/>
    <s v="0"/>
    <s v="-1"/>
    <s v="-1"/>
    <s v="YES"/>
    <s v="2023-10-24T11:44:07+05:30"/>
    <s v="-1"/>
    <s v="1698128047"/>
    <s v="-1"/>
    <s v="-1"/>
    <s v="-1"/>
    <s v="Screener Section 1"/>
    <s v="Screener Section 2"/>
    <s v="0"/>
    <s v="0"/>
    <s v="Main Section 3"/>
    <s v="0"/>
    <s v="Main Section 5"/>
    <s v="2023-10-24T11:44:07+05:30"/>
    <s v="2023-10-24T11:44:07+05:30"/>
    <s v="-1"/>
    <s v="482"/>
    <s v="-1"/>
    <s v="NaN"/>
    <s v="NaN"/>
    <s v="-1"/>
    <s v="-1"/>
    <s v="-1"/>
    <s v="79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4512"/>
    <n v="-1"/>
    <d v="2023-10-25T12:58:43"/>
    <s v="2234891046"/>
    <s v="Android_Subject"/>
    <m/>
    <d v="1899-12-30T00:16:32"/>
    <d v="2023-10-25T13:15:21"/>
    <m/>
    <d v="2023-10-25T13:34:22"/>
    <m/>
    <m/>
    <b v="1"/>
    <n v="306"/>
    <b v="0"/>
    <m/>
    <s v="22.508593333"/>
    <s v="88.318398333"/>
    <s v="Approved"/>
    <n v="5.5"/>
    <m/>
    <m/>
    <m/>
    <d v="2023-10-25T12:58:43"/>
    <d v="2023-10-25T13:15:15"/>
    <s v="Samit Ghosh"/>
    <n v="-1"/>
    <s v="-1"/>
    <s v="-1"/>
    <s v="LIVE"/>
    <s v="-1"/>
    <s v=""/>
    <s v="411111117"/>
    <s v="Bulbul Mallick"/>
    <s v="-1"/>
    <s v="-1"/>
    <s v="1025"/>
    <s v="1258"/>
    <s v=""/>
    <s v="411111117-1025-125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2:59:40+05:30"/>
    <s v="-1"/>
    <s v="2023-10-25T12:59:50+05:30"/>
    <s v="SPEAK TO WOMEN WHO ARE 25 - 45 YEARS OF AGE"/>
    <s v="-1"/>
    <s v="-1"/>
    <s v="-1"/>
    <s v="-1"/>
    <s v="-1"/>
    <s v="-1"/>
    <s v="-1"/>
    <s v="2023-10-25"/>
    <s v="13:00:20"/>
    <s v="-1"/>
    <s v="8"/>
    <s v="2023-10-25T13:00:27+05:30"/>
    <s v="-1"/>
    <s v="5"/>
    <s v="-1"/>
    <s v="Mahua Chatterjee"/>
    <x v="1"/>
    <x v="1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25T13:06:02+05:30"/>
    <s v="-1"/>
    <s v="372"/>
    <s v="2023-10-25T13:06:02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Kellogg's Honey Loop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3:10:05+05:30"/>
    <s v="-1"/>
    <s v="24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3:10:13+05:30"/>
    <s v="2023-10-25T13:10:13+05:30"/>
    <s v="-1"/>
    <s v="633"/>
    <s v="-1"/>
    <s v="2023-10-25T13:10:13+05:30"/>
    <s v="2023-10-25T13:10:13+05:30"/>
    <s v="2023-10-25T13:10:13+05:30"/>
    <s v="-1"/>
    <s v="1698219613"/>
    <s v="2023-10-25T13:10:13+05:30"/>
    <s v="WILLING TO PARTICIPATE"/>
    <s v="-1"/>
    <s v=""/>
    <s v="-1"/>
    <s v="SAFFOLA MASALA OATS - VEGGIE TWIST CURRENT (BJ6)"/>
    <s v="30"/>
    <s v="D.H.ROAD S/F13"/>
    <s v="Ajanta Qutar"/>
    <s v="700038"/>
    <s v="30"/>
    <s v="D.H.ROAD S/F13"/>
    <s v="Ajanta Qutar"/>
    <s v="700038"/>
    <s v="9732530731"/>
    <s v="-1"/>
    <s v="9732530731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25T13:14:32+05:30"/>
    <s v="-1"/>
    <s v="1698219872"/>
    <s v="-1"/>
    <s v="-1"/>
    <s v="-1"/>
    <s v="Screener Section 1"/>
    <s v="Screener Section 2"/>
    <s v="0"/>
    <s v="0"/>
    <s v="Main Section 3"/>
    <s v="0"/>
    <s v="Main Section 5"/>
    <s v="2023-10-25T13:14:32+05:30"/>
    <s v="2023-10-25T13:14:32+05:30"/>
    <s v="-1"/>
    <s v="258"/>
    <s v="-1"/>
    <s v="88.31839833333333"/>
    <s v="22.508593333333337"/>
    <s v="88d 19' 6.234&quot; , 22d 30' 30.936&quot;_x000a_null"/>
    <s v="-1"/>
    <s v="-1"/>
    <s v="89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5116"/>
    <n v="-1"/>
    <d v="2023-10-25T13:25:41"/>
    <s v="2234891030"/>
    <s v="Android_Subject"/>
    <m/>
    <d v="1899-12-30T00:11:12"/>
    <d v="2023-10-25T13:36:53"/>
    <m/>
    <d v="9999-12-31T23:59:59"/>
    <m/>
    <m/>
    <b v="1"/>
    <n v="306"/>
    <b v="0"/>
    <m/>
    <m/>
    <m/>
    <s v="Requires Approval"/>
    <n v="5.5"/>
    <m/>
    <m/>
    <m/>
    <d v="2023-10-25T13:25:41"/>
    <d v="2023-10-25T13:36:53"/>
    <s v="N/A"/>
    <n v="-1"/>
    <s v="-1"/>
    <s v="-1"/>
    <s v="LIVE"/>
    <s v="-1"/>
    <s v=""/>
    <s v="211111124"/>
    <s v="Bina"/>
    <s v="-1"/>
    <s v="-1"/>
    <s v="1025"/>
    <s v="1325"/>
    <s v=""/>
    <s v="211111124-1025-132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3:26:10+05:30"/>
    <s v="-1"/>
    <s v="2023-10-25T13:26:10+05:30"/>
    <s v="SPEAK TO WOMEN WHO ARE 25 - 45 YEARS OF AGE"/>
    <s v="-1"/>
    <s v="-1"/>
    <s v="-1"/>
    <s v="-1"/>
    <s v="-1"/>
    <s v="-1"/>
    <s v="-1"/>
    <s v="2023-10-25"/>
    <s v="13:26:21"/>
    <s v="-1"/>
    <s v="8"/>
    <s v="2023-10-25T13:26:25+05:30"/>
    <s v="-1"/>
    <s v="5"/>
    <s v="-1"/>
    <s v="Akshita Dedhiya"/>
    <x v="3"/>
    <x v="3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5T13:29:48+05:30"/>
    <s v="-1"/>
    <s v="218"/>
    <s v="2023-10-25T13:29:4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3:32:34+05:30"/>
    <s v="-1"/>
    <s v="1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3:33:06+05:30"/>
    <s v="2023-10-25T13:33:22+05:30"/>
    <s v="-1"/>
    <s v="417"/>
    <s v="-1"/>
    <s v="2023-10-25T13:33:06+05:30"/>
    <s v="2023-10-25T13:33:23+05:30"/>
    <s v="2023-10-25T13:33:23+05:30"/>
    <s v="-1"/>
    <s v="1698221003"/>
    <s v="2023-10-25T13:33:23+05:30"/>
    <s v="WILLING TO PARTICIPATE"/>
    <s v="-1"/>
    <s v=""/>
    <s v="-1"/>
    <s v="SAFFOLA MASALA OATS - CLASSIC MASALA TEST (NP9)"/>
    <s v="20,Nitin park"/>
    <s v="Karter Road no 8"/>
    <s v="Borivali East "/>
    <s v="400066"/>
    <s v="20,Nitin park"/>
    <s v="Karter Road no 8"/>
    <s v="Borivali East"/>
    <s v="400066"/>
    <s v="9029842248"/>
    <s v="-1"/>
    <s v="9029842248"/>
    <s v="-1"/>
    <s v="GRADUATE/ POST GRADUATE: GENERAL"/>
    <s v="-1"/>
    <s v="HOUSEWIFE"/>
    <s v=""/>
    <s v="4"/>
    <s v="0"/>
    <s v="0"/>
    <s v="0"/>
    <s v="0"/>
    <s v="2"/>
    <s v="1"/>
    <s v="1"/>
    <s v="0"/>
    <s v="0"/>
    <s v="-1"/>
    <s v="-1"/>
    <s v="YES"/>
    <s v="2023-10-25T13:36:51+05:30"/>
    <s v="-1"/>
    <s v="1698221211"/>
    <s v="-1"/>
    <s v="-1"/>
    <s v="-1"/>
    <s v="Screener Section 1"/>
    <s v="Screener Section 2"/>
    <s v="0"/>
    <s v="0"/>
    <s v="Main Section 3"/>
    <s v="0"/>
    <s v="Main Section 5"/>
    <s v="2023-10-25T13:36:51+05:30"/>
    <s v="2023-10-25T13:36:51+05:30"/>
    <s v="-1"/>
    <s v="225"/>
    <s v="-1"/>
    <s v="NaN"/>
    <s v="NaN"/>
    <s v="-1"/>
    <s v="-1"/>
    <s v="-1"/>
    <s v="64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5362"/>
    <n v="-1"/>
    <d v="2023-10-25T13:28:34"/>
    <s v="2234891046"/>
    <s v="Android_Subject"/>
    <m/>
    <d v="1899-12-30T00:16:42"/>
    <d v="2023-10-25T13:45:18"/>
    <m/>
    <d v="9999-12-31T23:59:59"/>
    <m/>
    <m/>
    <b v="1"/>
    <n v="306"/>
    <b v="0"/>
    <m/>
    <s v="22.509068333"/>
    <s v="88.318038333"/>
    <s v="Requires Approval"/>
    <n v="5.5"/>
    <m/>
    <m/>
    <m/>
    <d v="2023-10-25T13:28:34"/>
    <d v="2023-10-25T13:45:16"/>
    <s v="N/A"/>
    <n v="-1"/>
    <s v="-1"/>
    <s v="-1"/>
    <s v="LIVE"/>
    <s v="-1"/>
    <s v=""/>
    <s v="411111117"/>
    <s v="Bulbul Mallick"/>
    <s v="-1"/>
    <s v="-1"/>
    <s v="1025"/>
    <s v="1328"/>
    <s v=""/>
    <s v="411111117-1025-1328"/>
    <s v="1"/>
    <s v="1"/>
    <s v="0"/>
    <s v="-1"/>
    <s v="-1"/>
    <s v="88.31838833333335"/>
    <s v="22.509396666666664"/>
    <s v="88d 19' 6.198&quot; , 22d 30' 33.828&quot;_x000a_null"/>
    <s v="96"/>
    <s v="-1"/>
    <s v="-1"/>
    <s v="0"/>
    <s v="100%"/>
    <s v="-1"/>
    <s v="CNST1"/>
    <s v="CS9C"/>
    <s v="-1"/>
    <s v="-1"/>
    <s v="-1"/>
    <s v="-1"/>
    <s v="-1"/>
    <s v="2023-10-25T13:29:22+05:30"/>
    <s v="-1"/>
    <s v="2023-10-25T13:29:22+05:30"/>
    <s v="SPEAK TO WOMEN WHO ARE 25 - 45 YEARS OF AGE"/>
    <s v="-1"/>
    <s v="-1"/>
    <s v="-1"/>
    <s v="-1"/>
    <s v="-1"/>
    <s v="-1"/>
    <s v="-1"/>
    <s v="2023-10-25"/>
    <s v="13:29:51"/>
    <s v="-1"/>
    <s v="8"/>
    <s v="2023-10-25T13:29:52+05:30"/>
    <s v="-1"/>
    <s v="5"/>
    <s v="-1"/>
    <s v="Aparna Mondal"/>
    <x v="1"/>
    <x v="1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5T13:36:04+05:30"/>
    <s v="-1"/>
    <s v="402"/>
    <s v="2023-10-25T13:36:04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3:40:12+05:30"/>
    <s v="-1"/>
    <s v="24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5T13:40:31+05:30"/>
    <s v="2023-10-25T13:40:31+05:30"/>
    <s v="-1"/>
    <s v="669"/>
    <s v="-1"/>
    <s v="2023-10-25T13:40:31+05:30"/>
    <s v="2023-10-25T13:40:31+05:30"/>
    <s v="2023-10-25T13:40:31+05:30"/>
    <s v="-1"/>
    <s v="1698221431"/>
    <s v="2023-10-25T13:40:31+05:30"/>
    <s v="WILLING TO PARTICIPATE"/>
    <s v="-1"/>
    <s v=""/>
    <s v="-1"/>
    <s v="SAFFOLA MASALA OATS - VEGGIE TWIST CURRENT (BJ6)"/>
    <s v="18"/>
    <s v="D.H.Road Block S/E-18"/>
    <s v="Ajanta Quter"/>
    <s v="700038"/>
    <s v="18"/>
    <s v="D.H.Road Block S/E-18"/>
    <s v="Ajanta Quter"/>
    <s v="700038"/>
    <s v="9051918725"/>
    <s v="-1"/>
    <s v="9051918725"/>
    <s v="-1"/>
    <s v="SSC/ HSC"/>
    <s v="-1"/>
    <s v="HOUSEWIFE"/>
    <s v=""/>
    <s v="4"/>
    <s v="0"/>
    <s v="1"/>
    <s v="0"/>
    <s v="0"/>
    <s v="1"/>
    <s v="1"/>
    <s v="1"/>
    <s v="0"/>
    <s v="0"/>
    <s v="-1"/>
    <s v="-1"/>
    <s v="YES"/>
    <s v="2023-10-25T13:44:50+05:30"/>
    <s v="-1"/>
    <s v="1698221690"/>
    <s v="-1"/>
    <s v="-1"/>
    <s v="-1"/>
    <s v="Screener Section 1"/>
    <s v="Screener Section 2"/>
    <s v="0"/>
    <s v="0"/>
    <s v="Main Section 3"/>
    <s v="0"/>
    <s v="Main Section 5"/>
    <s v="2023-10-25T13:44:50+05:30"/>
    <s v="2023-10-25T13:44:50+05:30"/>
    <s v="-1"/>
    <s v="259"/>
    <s v="-1"/>
    <s v="88.31803833333333"/>
    <s v="22.509068333333335"/>
    <s v="88d 19' 4.938&quot; , 22d 30' 32.646&quot;_x000a_null"/>
    <s v="-1"/>
    <s v="-1"/>
    <s v="92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5396"/>
    <n v="-1"/>
    <d v="2023-10-25T13:37:12"/>
    <s v="2234891030"/>
    <s v="Android_Subject"/>
    <m/>
    <d v="1899-12-30T00:09:42"/>
    <d v="2023-10-25T13:46:54"/>
    <m/>
    <d v="9999-12-31T23:59:59"/>
    <m/>
    <m/>
    <b v="1"/>
    <n v="306"/>
    <b v="0"/>
    <m/>
    <m/>
    <m/>
    <s v="Requires Approval"/>
    <n v="5.5"/>
    <m/>
    <m/>
    <m/>
    <d v="2023-10-25T13:37:12"/>
    <d v="2023-10-25T13:46:54"/>
    <s v="N/A"/>
    <n v="-1"/>
    <s v="-1"/>
    <s v="-1"/>
    <s v="LIVE"/>
    <s v="-1"/>
    <s v=""/>
    <s v="211111124"/>
    <s v="Bina"/>
    <s v="-1"/>
    <s v="-1"/>
    <s v="1025"/>
    <s v="1337"/>
    <s v=""/>
    <s v="211111124-1025-133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3:37:32+05:30"/>
    <s v="-1"/>
    <s v="2023-10-25T13:37:32+05:30"/>
    <s v="SPEAK TO WOMEN WHO ARE 25 - 45 YEARS OF AGE"/>
    <s v="-1"/>
    <s v="-1"/>
    <s v="-1"/>
    <s v="-1"/>
    <s v="-1"/>
    <s v="-1"/>
    <s v="-1"/>
    <s v="2023-10-25"/>
    <s v="13:37:36"/>
    <s v="-1"/>
    <s v="8"/>
    <s v="2023-10-25T13:37:37+05:30"/>
    <s v="-1"/>
    <s v="5"/>
    <s v="-1"/>
    <s v="Manju Choudhary"/>
    <x v="3"/>
    <x v="3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5T13:40:23+05:30"/>
    <s v="-1"/>
    <s v="171"/>
    <s v="2023-10-25T13:40:2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3:42:54+05:30"/>
    <s v="-1"/>
    <s v="15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5T13:43:03+05:30"/>
    <s v="2023-10-25T13:43:03+05:30"/>
    <s v="-1"/>
    <s v="331"/>
    <s v="-1"/>
    <s v="2023-10-25T13:43:03+05:30"/>
    <s v="2023-10-25T13:43:03+05:30"/>
    <s v="2023-10-25T13:43:03+05:30"/>
    <s v="-1"/>
    <s v="1698221583"/>
    <s v="2023-10-25T13:43:03+05:30"/>
    <s v="WILLING TO PARTICIPATE"/>
    <s v="-1"/>
    <s v=""/>
    <s v="-1"/>
    <s v="SAFFOLA MASALA OATS - CLASSIC MASALA CURRENT (AF3)"/>
    <s v="14,Nitin Park"/>
    <s v="Karter Road no 8"/>
    <s v="Borivali East "/>
    <s v="400066"/>
    <s v="14,Nitin Park"/>
    <s v="Karter Road no 8"/>
    <s v="Borivali East"/>
    <s v="400066"/>
    <s v="9326766537"/>
    <s v="-1"/>
    <s v="9326766537"/>
    <s v="-1"/>
    <s v="SSC/ HSC"/>
    <s v="-1"/>
    <s v="HOUSEWIFE"/>
    <s v=""/>
    <s v="6"/>
    <s v="0"/>
    <s v="2"/>
    <s v="2"/>
    <s v="0"/>
    <s v="0"/>
    <s v="1"/>
    <s v="1"/>
    <s v="0"/>
    <s v="0"/>
    <s v="-1"/>
    <s v="-1"/>
    <s v="YES"/>
    <s v="2023-10-25T13:46:52+05:30"/>
    <s v="-1"/>
    <s v="1698221812"/>
    <s v="-1"/>
    <s v="-1"/>
    <s v="-1"/>
    <s v="Screener Section 1"/>
    <s v="Screener Section 2"/>
    <s v="0"/>
    <s v="0"/>
    <s v="Main Section 3"/>
    <s v="0"/>
    <s v="Main Section 5"/>
    <s v="2023-10-25T13:46:52+05:30"/>
    <s v="2023-10-25T13:46:52+05:30"/>
    <s v="-1"/>
    <s v="230"/>
    <s v="-1"/>
    <s v="NaN"/>
    <s v="NaN"/>
    <s v="-1"/>
    <s v="-1"/>
    <s v="-1"/>
    <s v="56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5817"/>
    <n v="-1"/>
    <d v="2023-10-25T13:47:14"/>
    <s v="2234891030"/>
    <s v="Android_Subject"/>
    <m/>
    <d v="1899-12-30T00:10:41"/>
    <d v="2023-10-25T13:57:55"/>
    <m/>
    <d v="9999-12-31T23:59:59"/>
    <m/>
    <m/>
    <b v="1"/>
    <n v="306"/>
    <b v="0"/>
    <m/>
    <m/>
    <m/>
    <s v="Requires Approval"/>
    <n v="5.5"/>
    <m/>
    <m/>
    <m/>
    <d v="2023-10-25T13:47:14"/>
    <d v="2023-10-25T13:57:55"/>
    <s v="N/A"/>
    <n v="-1"/>
    <s v="-1"/>
    <s v="-1"/>
    <s v="LIVE"/>
    <s v="-1"/>
    <s v=""/>
    <s v="211111124"/>
    <s v="Bina"/>
    <s v="-1"/>
    <s v="-1"/>
    <s v="1025"/>
    <s v="1347"/>
    <s v=""/>
    <s v="211111124-1025-134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3:47:45+05:30"/>
    <s v="-1"/>
    <s v="2023-10-25T13:47:45+05:30"/>
    <s v="SPEAK TO WOMEN WHO ARE 25 - 45 YEARS OF AGE"/>
    <s v="-1"/>
    <s v="-1"/>
    <s v="-1"/>
    <s v="-1"/>
    <s v="-1"/>
    <s v="-1"/>
    <s v="-1"/>
    <s v="2023-10-25"/>
    <s v="13:47:51"/>
    <s v="-1"/>
    <s v="8"/>
    <s v="2023-10-25T13:47:53+05:30"/>
    <s v="-1"/>
    <s v="5"/>
    <s v="-1"/>
    <s v="Rinku Choudhary"/>
    <x v="3"/>
    <x v="3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5T13:51:09+05:30"/>
    <s v="-1"/>
    <s v="204"/>
    <s v="2023-10-25T13:51:09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3:54:19+05:30"/>
    <s v="-1"/>
    <s v="19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3:54:40+05:30"/>
    <s v="2023-10-25T13:54:40+05:30"/>
    <s v="-1"/>
    <s v="414"/>
    <s v="-1"/>
    <s v="2023-10-25T13:54:40+05:30"/>
    <s v="2023-10-25T13:54:40+05:30"/>
    <s v="2023-10-25T13:54:40+05:30"/>
    <s v="-1"/>
    <s v="1698222280"/>
    <s v="2023-10-25T13:54:40+05:30"/>
    <s v="WILLING TO PARTICIPATE"/>
    <s v="-1"/>
    <s v=""/>
    <s v="-1"/>
    <s v="SAFFOLA MASALA OATS - VEGGIE TWIST CURRENT (BJ6)"/>
    <s v="109,Navjivan Apartment "/>
    <s v="Karter Road no 4"/>
    <s v="Borivali East "/>
    <s v="400066"/>
    <s v="109,Navjivan Apartment"/>
    <s v="Karter Road no 4"/>
    <s v="Borivali East"/>
    <s v="400066"/>
    <s v="9137924769"/>
    <s v="-1"/>
    <s v="9137924769"/>
    <s v="-1"/>
    <s v="GRADUATE/ POST GRADUATE: GENERAL"/>
    <s v="-1"/>
    <s v="HOUSEWIFE"/>
    <s v=""/>
    <s v="4"/>
    <s v="1"/>
    <s v="1"/>
    <s v="0"/>
    <s v="1"/>
    <s v="1"/>
    <s v="0"/>
    <s v="0"/>
    <s v="0"/>
    <s v="0"/>
    <s v="0"/>
    <s v="1"/>
    <s v="YES"/>
    <s v="2023-10-25T13:57:53+05:30"/>
    <s v="-1"/>
    <s v="1698222473"/>
    <s v="-1"/>
    <s v="-1"/>
    <s v="-1"/>
    <s v="Screener Section 1"/>
    <s v="Screener Section 2"/>
    <s v="0"/>
    <s v="0"/>
    <s v="Main Section 3"/>
    <s v="0"/>
    <s v="Main Section 5"/>
    <s v="2023-10-25T13:57:53+05:30"/>
    <s v="2023-10-25T13:57:53+05:30"/>
    <s v="-1"/>
    <s v="194"/>
    <s v="-1"/>
    <s v="NaN"/>
    <s v="NaN"/>
    <s v="-1"/>
    <s v="-1"/>
    <s v="-1"/>
    <s v="60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6324"/>
    <n v="-1"/>
    <d v="2023-10-25T13:58:54"/>
    <s v="2234891030"/>
    <s v="Android_Subject"/>
    <m/>
    <d v="1899-12-30T00:13:18"/>
    <d v="2023-10-25T14:12:13"/>
    <m/>
    <d v="9999-12-31T23:59:59"/>
    <m/>
    <m/>
    <b v="1"/>
    <n v="306"/>
    <b v="0"/>
    <m/>
    <m/>
    <m/>
    <s v="Requires Approval"/>
    <n v="5.5"/>
    <m/>
    <m/>
    <m/>
    <d v="2023-10-25T13:58:54"/>
    <d v="2023-10-25T14:12:12"/>
    <s v="N/A"/>
    <n v="-1"/>
    <s v="-1"/>
    <s v="-1"/>
    <s v="LIVE"/>
    <s v="-1"/>
    <s v=""/>
    <s v="211111124"/>
    <s v="Bina"/>
    <s v="-1"/>
    <s v="-1"/>
    <s v="1025"/>
    <s v="1358"/>
    <s v=""/>
    <s v="211111124-1025-135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3:59:44+05:30"/>
    <s v="-1"/>
    <s v="2023-10-25T13:59:44+05:30"/>
    <s v="SPEAK TO WOMEN WHO ARE 25 - 45 YEARS OF AGE"/>
    <s v="-1"/>
    <s v="-1"/>
    <s v="-1"/>
    <s v="-1"/>
    <s v="-1"/>
    <s v="-1"/>
    <s v="-1"/>
    <s v="2023-10-25"/>
    <s v="13:59:53"/>
    <s v="-1"/>
    <s v="8"/>
    <s v="2023-10-25T13:59:54+05:30"/>
    <s v="-1"/>
    <s v="5"/>
    <s v="-1"/>
    <s v="Kamini Shah"/>
    <x v="3"/>
    <x v="3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5T14:05:56+05:30"/>
    <s v="-1"/>
    <s v="372"/>
    <s v="2023-10-25T14:05:5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4:08:26+05:30"/>
    <s v="-1"/>
    <s v="15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4:08:34+05:30"/>
    <s v="2023-10-25T14:08:34+05:30"/>
    <s v="-1"/>
    <s v="368"/>
    <s v="-1"/>
    <s v="2023-10-25T14:08:34+05:30"/>
    <s v="2023-10-25T14:08:34+05:30"/>
    <s v="2023-10-25T14:08:34+05:30"/>
    <s v="-1"/>
    <s v="1698223114"/>
    <s v="2023-10-25T14:08:34+05:30"/>
    <s v="WILLING TO PARTICIPATE"/>
    <s v="-1"/>
    <s v=""/>
    <s v="-1"/>
    <s v="SAFFOLA MASALA OATS - CLASSIC MASALA TEST (NP9)"/>
    <s v="10, Nitin Park"/>
    <s v="Karter Road no 8"/>
    <s v="Borivali East "/>
    <s v="400066"/>
    <s v="10, Nitin Park"/>
    <s v="Karter Road no 8"/>
    <s v="Borivali East"/>
    <s v="400066"/>
    <s v="8169270125"/>
    <s v="-1"/>
    <s v="8169270125"/>
    <s v="-1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25T14:12:11+05:30"/>
    <s v="-1"/>
    <s v="1698223331"/>
    <s v="-1"/>
    <s v="-1"/>
    <s v="-1"/>
    <s v="Screener Section 1"/>
    <s v="Screener Section 2"/>
    <s v="0"/>
    <s v="0"/>
    <s v="Main Section 3"/>
    <s v="0"/>
    <s v="Main Section 5"/>
    <s v="2023-10-25T14:12:11+05:30"/>
    <s v="2023-10-25T14:12:11+05:30"/>
    <s v="-1"/>
    <s v="217"/>
    <s v="-1"/>
    <s v="NaN"/>
    <s v="NaN"/>
    <s v="-1"/>
    <s v="-1"/>
    <s v="-1"/>
    <s v="58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6507"/>
    <n v="-1"/>
    <d v="2023-10-25T14:01:00"/>
    <s v="2234891046"/>
    <s v="Android_Subject"/>
    <m/>
    <d v="1899-12-30T00:17:03"/>
    <d v="2023-10-25T14:18:05"/>
    <m/>
    <d v="9999-12-31T23:59:59"/>
    <m/>
    <m/>
    <b v="1"/>
    <n v="306"/>
    <b v="0"/>
    <m/>
    <s v="22.50903"/>
    <s v="88.317966667"/>
    <s v="Requires Approval"/>
    <n v="5.5"/>
    <m/>
    <m/>
    <m/>
    <d v="2023-10-25T14:01:00"/>
    <d v="2023-10-25T14:18:03"/>
    <s v="N/A"/>
    <n v="-1"/>
    <s v="-1"/>
    <s v="-1"/>
    <s v="LIVE"/>
    <s v="-1"/>
    <s v=""/>
    <s v="411111117"/>
    <s v="Bulbul  Mallick"/>
    <s v="-1"/>
    <s v="-1"/>
    <s v="1025"/>
    <s v="1401"/>
    <s v=""/>
    <s v="411111117-1025-1401"/>
    <s v="1"/>
    <s v="1"/>
    <s v="0"/>
    <s v="-1"/>
    <s v="-1"/>
    <s v="88.318115"/>
    <s v="22.508960000000002"/>
    <s v="88d 19' 5.214&quot; , 22d 30' 32.256&quot;_x000a_null"/>
    <s v="96"/>
    <s v="-1"/>
    <s v="-1"/>
    <s v="0"/>
    <s v="100%"/>
    <s v="-1"/>
    <s v="CNST1"/>
    <s v="CS9C"/>
    <s v="-1"/>
    <s v="-1"/>
    <s v="-1"/>
    <s v="-1"/>
    <s v="-1"/>
    <s v="2023-10-25T14:01:51+05:30"/>
    <s v="-1"/>
    <s v="2023-10-25T14:01:51+05:30"/>
    <s v="SPEAK TO WOMEN WHO ARE 25 - 45 YEARS OF AGE"/>
    <s v="-1"/>
    <s v="-1"/>
    <s v="-1"/>
    <s v="-1"/>
    <s v="-1"/>
    <s v="-1"/>
    <s v="-1"/>
    <s v="2023-10-25"/>
    <s v="14:02:33"/>
    <s v="-1"/>
    <s v="8"/>
    <s v="2023-10-25T14:02:38+05:30"/>
    <s v="-1"/>
    <s v="5"/>
    <s v="-1"/>
    <s v="Payel Das"/>
    <x v="1"/>
    <x v="1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5T14:08:53+05:30"/>
    <s v="-1"/>
    <s v="422"/>
    <s v="2023-10-25T14:08:53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4:13:13+05:30"/>
    <s v="-1"/>
    <s v="2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4:13:38+05:30"/>
    <s v="2023-10-25T14:13:38+05:30"/>
    <s v="-1"/>
    <s v="707"/>
    <s v="-1"/>
    <s v="2023-10-25T14:13:38+05:30"/>
    <s v="2023-10-25T14:13:38+05:30"/>
    <s v="2023-10-25T14:13:38+05:30"/>
    <s v="-1"/>
    <s v="1698223418"/>
    <s v="2023-10-25T14:13:38+05:30"/>
    <s v="WILLING TO PARTICIPATE"/>
    <s v="-1"/>
    <s v=""/>
    <s v="-1"/>
    <s v="SAFFOLA MASALA OATS - VEGGIE TWIST TEST (LK2)"/>
    <s v="28"/>
    <s v="D.H.Road Block-SE-28"/>
    <s v="Ajanta Quter"/>
    <s v="700038"/>
    <s v="28"/>
    <s v="D.H.Road Block-SE-28"/>
    <s v="Ajanta Quter"/>
    <s v="700038"/>
    <s v="7044072069"/>
    <s v="-1"/>
    <s v="7044072069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25T14:18:00+05:30"/>
    <s v="-1"/>
    <s v="1698223680"/>
    <s v="-1"/>
    <s v="-1"/>
    <s v="-1"/>
    <s v="Screener Section 1"/>
    <s v="Screener Section 2"/>
    <s v="0"/>
    <s v="0"/>
    <s v="Main Section 3"/>
    <s v="0"/>
    <s v="Main Section 5"/>
    <s v="2023-10-25T14:18:00+05:30"/>
    <s v="2023-10-25T14:18:00+05:30"/>
    <s v="-1"/>
    <s v="263"/>
    <s v="-1"/>
    <s v="88.31796666666666"/>
    <s v="22.50903"/>
    <s v="88d 19' 4.68&quot; , 22d 30' 32.508&quot;_x000a_null"/>
    <s v="-1"/>
    <s v="-1"/>
    <s v="97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6616"/>
    <n v="-1"/>
    <d v="2023-10-25T14:12:46"/>
    <s v="2234891030"/>
    <s v="Android_Subject"/>
    <m/>
    <d v="1899-12-30T00:08:31"/>
    <d v="2023-10-25T14:21:17"/>
    <m/>
    <d v="9999-12-31T23:59:59"/>
    <m/>
    <m/>
    <b v="1"/>
    <n v="306"/>
    <b v="0"/>
    <m/>
    <m/>
    <m/>
    <s v="Requires Approval"/>
    <n v="5.5"/>
    <m/>
    <m/>
    <m/>
    <d v="2023-10-25T14:12:46"/>
    <d v="2023-10-25T14:21:17"/>
    <s v="N/A"/>
    <n v="-1"/>
    <s v="-1"/>
    <s v="-1"/>
    <s v="LIVE"/>
    <s v="-1"/>
    <s v=""/>
    <s v="211111124"/>
    <s v="Bina"/>
    <s v="-1"/>
    <s v="-1"/>
    <s v="1025"/>
    <s v="1412"/>
    <s v=""/>
    <s v="211111124-1025-141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4:12:59+05:30"/>
    <s v="-1"/>
    <s v="2023-10-25T14:12:59+05:30"/>
    <s v="SPEAK TO WOMEN WHO ARE 25 - 45 YEARS OF AGE"/>
    <s v="-1"/>
    <s v="-1"/>
    <s v="-1"/>
    <s v="-1"/>
    <s v="-1"/>
    <s v="-1"/>
    <s v="-1"/>
    <s v="2023-10-25"/>
    <s v="14:13:04"/>
    <s v="-1"/>
    <s v="8"/>
    <s v="2023-10-25T14:13:05+05:30"/>
    <s v="-1"/>
    <s v="5"/>
    <s v="-1"/>
    <s v="Mamta Sirvi"/>
    <x v="3"/>
    <x v="3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5T14:15:41+05:30"/>
    <s v="-1"/>
    <s v="162"/>
    <s v="2023-10-25T14:15:41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4:18:02+05:30"/>
    <s v="-1"/>
    <s v="14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4:18:09+05:30"/>
    <s v="2023-10-25T14:18:09+05:30"/>
    <s v="-1"/>
    <s v="310"/>
    <s v="-1"/>
    <s v="2023-10-25T14:18:09+05:30"/>
    <s v="2023-10-25T14:18:09+05:30"/>
    <s v="2023-10-25T14:18:09+05:30"/>
    <s v="-1"/>
    <s v="1698223689"/>
    <s v="2023-10-25T14:18:09+05:30"/>
    <s v="WILLING TO PARTICIPATE"/>
    <s v="-1"/>
    <s v=""/>
    <s v="-1"/>
    <s v="SAFFOLA MASALA OATS - VEGGIE TWIST TEST (LK2)"/>
    <s v="201, Navjivan Apartment "/>
    <s v="Karter Road no 4"/>
    <s v="Borivali East "/>
    <s v="400066"/>
    <s v="201, Navjivan Apartment"/>
    <s v="Karter Road no 4"/>
    <s v="Borivali East"/>
    <s v="400066"/>
    <s v="8209016704"/>
    <s v="-1"/>
    <s v="8209016704"/>
    <s v="-1"/>
    <s v="SSC/ HSC"/>
    <s v="-1"/>
    <s v="HOUSEWIFE"/>
    <s v=""/>
    <s v="2"/>
    <s v="0"/>
    <s v="0"/>
    <s v="0"/>
    <s v="1"/>
    <s v="1"/>
    <s v="0"/>
    <s v="0"/>
    <s v="0"/>
    <s v="0"/>
    <s v="-1"/>
    <s v="-1"/>
    <s v="YES"/>
    <s v="2023-10-25T14:21:16+05:30"/>
    <s v="-1"/>
    <s v="1698223876"/>
    <s v="-1"/>
    <s v="-1"/>
    <s v="-1"/>
    <s v="Screener Section 1"/>
    <s v="Screener Section 2"/>
    <s v="0"/>
    <s v="0"/>
    <s v="Main Section 3"/>
    <s v="0"/>
    <s v="Main Section 5"/>
    <s v="2023-10-25T14:21:16+05:30"/>
    <s v="2023-10-25T14:21:16+05:30"/>
    <s v="-1"/>
    <s v="184"/>
    <s v="-1"/>
    <s v="NaN"/>
    <s v="NaN"/>
    <s v="-1"/>
    <s v="-1"/>
    <s v="-1"/>
    <s v="494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6915"/>
    <n v="-1"/>
    <d v="2023-10-25T14:21:56"/>
    <s v="2234891030"/>
    <s v="Android_Subject"/>
    <m/>
    <d v="1899-12-30T00:09:34"/>
    <d v="2023-10-25T14:31:30"/>
    <m/>
    <d v="9999-12-31T23:59:59"/>
    <m/>
    <m/>
    <b v="1"/>
    <n v="306"/>
    <b v="0"/>
    <m/>
    <m/>
    <m/>
    <s v="Requires Approval"/>
    <n v="5.5"/>
    <m/>
    <m/>
    <m/>
    <d v="2023-10-25T14:21:56"/>
    <d v="2023-10-25T14:31:30"/>
    <s v="N/A"/>
    <n v="-1"/>
    <s v="-1"/>
    <s v="-1"/>
    <s v="LIVE"/>
    <s v="-1"/>
    <s v=""/>
    <s v="211111124"/>
    <s v="Bina"/>
    <s v="-1"/>
    <s v="-1"/>
    <s v="1025"/>
    <s v="1421"/>
    <s v=""/>
    <s v="211111124-1025-142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4:22:25+05:30"/>
    <s v="-1"/>
    <s v="2023-10-25T14:22:25+05:30"/>
    <s v="SPEAK TO WOMEN WHO ARE 25 - 45 YEARS OF AGE"/>
    <s v="-1"/>
    <s v="-1"/>
    <s v="-1"/>
    <s v="-1"/>
    <s v="-1"/>
    <s v="-1"/>
    <s v="-1"/>
    <s v="2023-10-25"/>
    <s v="14:23:03"/>
    <s v="-1"/>
    <s v="8"/>
    <s v="2023-10-25T14:23:11+05:30"/>
    <s v="-1"/>
    <s v="5"/>
    <s v="-1"/>
    <s v="Nikita Shah"/>
    <x v="3"/>
    <x v="3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5T14:25:53+05:30"/>
    <s v="-1"/>
    <s v="208"/>
    <s v="2023-10-25T14:25:5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4:28:30+05:30"/>
    <s v="-1"/>
    <s v="15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4:28:39+05:30"/>
    <s v="2023-10-25T14:28:39+05:30"/>
    <s v="-1"/>
    <s v="372"/>
    <s v="-1"/>
    <s v="2023-10-25T14:28:39+05:30"/>
    <s v="2023-10-25T14:28:39+05:30"/>
    <s v="2023-10-25T14:28:39+05:30"/>
    <s v="-1"/>
    <s v="1698224319"/>
    <s v="2023-10-25T14:28:39+05:30"/>
    <s v="WILLING TO PARTICIPATE"/>
    <s v="-1"/>
    <s v=""/>
    <s v="-1"/>
    <s v="SAFFOLA MASALA OATS - CLASSIC MASALA TEST (NP9)"/>
    <s v="504,Ami Society "/>
    <s v="Karter Road no 8"/>
    <s v="Borivali East "/>
    <s v="400066"/>
    <s v="504,Ami Society"/>
    <s v="Karter Road no 8"/>
    <s v="Borivali East"/>
    <s v="400066"/>
    <s v="9022462656"/>
    <s v="-1"/>
    <s v="9022462656"/>
    <s v="-1"/>
    <s v="GRADUATE/ POST GRADUATE: GENERAL"/>
    <s v="-1"/>
    <s v="HOUSEWIFE"/>
    <s v=""/>
    <s v="4"/>
    <s v="0"/>
    <s v="0"/>
    <s v="2"/>
    <s v="0"/>
    <s v="0"/>
    <s v="1"/>
    <s v="1"/>
    <s v="0"/>
    <s v="0"/>
    <s v="-1"/>
    <s v="-1"/>
    <s v="YES"/>
    <s v="2023-10-25T14:31:28+05:30"/>
    <s v="-1"/>
    <s v="1698224488"/>
    <s v="-1"/>
    <s v="-1"/>
    <s v="-1"/>
    <s v="Screener Section 1"/>
    <s v="Screener Section 2"/>
    <s v="0"/>
    <s v="0"/>
    <s v="Main Section 3"/>
    <s v="0"/>
    <s v="Main Section 5"/>
    <s v="2023-10-25T14:31:28+05:30"/>
    <s v="2023-10-25T14:31:28+05:30"/>
    <s v="-1"/>
    <s v="170"/>
    <s v="-1"/>
    <s v="NaN"/>
    <s v="NaN"/>
    <s v="-1"/>
    <s v="-1"/>
    <s v="-1"/>
    <s v="54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7262"/>
    <n v="-1"/>
    <d v="2023-10-25T14:15:24"/>
    <s v="2234891001"/>
    <s v="Android_Subject"/>
    <m/>
    <d v="1899-12-30T00:26:25"/>
    <d v="2023-10-25T14:41:51"/>
    <m/>
    <d v="2023-10-25T18:13:11"/>
    <m/>
    <m/>
    <b v="1"/>
    <n v="306"/>
    <b v="0"/>
    <m/>
    <m/>
    <m/>
    <s v="Approved"/>
    <n v="5.5"/>
    <m/>
    <m/>
    <m/>
    <d v="2023-10-25T14:15:24"/>
    <d v="2023-10-25T14:41:49"/>
    <s v="Inder Jha"/>
    <n v="-1"/>
    <s v="-1"/>
    <s v="-1"/>
    <s v="LIVE"/>
    <s v="-1"/>
    <s v=""/>
    <s v="111111112"/>
    <s v="astha"/>
    <s v="-1"/>
    <s v="-1"/>
    <s v="1025"/>
    <s v="1415"/>
    <s v=""/>
    <s v="111111112-1025-1415"/>
    <s v="1"/>
    <s v="1"/>
    <s v="0"/>
    <s v="-1"/>
    <s v="-1"/>
    <s v="77.30432666666667"/>
    <s v="28.495865000000002"/>
    <s v="77d 18' 15.576&quot; , 28d 29' 45.114&quot;_x000a_null"/>
    <s v="96"/>
    <s v="-1"/>
    <s v="-1"/>
    <s v="0"/>
    <s v="100%"/>
    <s v="-1"/>
    <s v="CNST1"/>
    <s v="CS9C"/>
    <s v="-1"/>
    <s v="-1"/>
    <s v="-1"/>
    <s v="-1"/>
    <s v="-1"/>
    <s v="2023-10-25T14:15:34+05:30"/>
    <s v="-1"/>
    <s v="2023-10-25T14:15:34+05:30"/>
    <s v="SPEAK TO WOMEN WHO ARE 25 - 45 YEARS OF AGE"/>
    <s v="-1"/>
    <s v="-1"/>
    <s v="-1"/>
    <s v="-1"/>
    <s v="-1"/>
    <s v="-1"/>
    <s v="-1"/>
    <s v="2023-10-25"/>
    <s v="14:30:42"/>
    <s v="-1"/>
    <s v="8"/>
    <s v="2023-10-25T14:30:43+05:30"/>
    <s v="-1"/>
    <s v="5"/>
    <s v="-1"/>
    <s v="sweeta"/>
    <x v="0"/>
    <x v="2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5T14:38:21+05:30"/>
    <s v="-1"/>
    <s v="1367"/>
    <s v="2023-10-25T14:38:2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Ching's Instant Noodles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5T14:38:34+05:30"/>
    <s v="-1"/>
    <s v="1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5T14:37:27+05:30"/>
    <s v="2023-10-25T14:38:39+05:30"/>
    <s v="-1"/>
    <s v="476"/>
    <s v="-1"/>
    <s v="2023-10-25T14:37:27+05:30"/>
    <s v="2023-10-25T14:38:39+05:30"/>
    <s v="2023-10-25T14:38:39+05:30"/>
    <s v="-1"/>
    <s v="1698224919"/>
    <s v="2023-10-25T14:38:39+05:30"/>
    <s v="WILLING TO PARTICIPATE"/>
    <s v="-1"/>
    <s v=""/>
    <s v="-1"/>
    <s v="SAFFOLA MASALA OATS - CLASSIC MASALA CURRENT (AF3)"/>
    <s v="N pocket 361 b first floor"/>
    <s v=" near by Aggarwal "/>
    <s v=" sarita vihar"/>
    <s v="110076"/>
    <s v="N pocket 361 b first floor"/>
    <s v="near by Aggarwal"/>
    <s v="sarita vihar"/>
    <s v="110076"/>
    <s v="7428565335"/>
    <s v="-1"/>
    <s v="7428565335"/>
    <s v="-1"/>
    <s v="SOME COLLEGE (INCLUDES A DIPLOMA) BUT NOT GRADUATE"/>
    <s v="-1"/>
    <s v="EMPLOYED"/>
    <s v="Working part time"/>
    <s v="2"/>
    <s v="0"/>
    <s v="0"/>
    <s v="0"/>
    <s v="0"/>
    <s v="2"/>
    <s v="0"/>
    <s v="0"/>
    <s v="0"/>
    <s v="0"/>
    <s v="-1"/>
    <s v="-1"/>
    <s v="YES"/>
    <s v="2023-10-25T14:41:48+05:30"/>
    <s v="-1"/>
    <s v="1698225108"/>
    <s v="-1"/>
    <s v="-1"/>
    <s v="-1"/>
    <s v="Screener Section 1"/>
    <s v="Screener Section 2"/>
    <s v="0"/>
    <s v="0"/>
    <s v="Main Section 3"/>
    <s v="0"/>
    <s v="Main Section 5"/>
    <s v="2023-10-25T14:41:48+05:30"/>
    <s v="2023-10-25T14:41:48+05:30"/>
    <s v="-1"/>
    <s v="261"/>
    <s v="-1"/>
    <s v="NaN"/>
    <s v="NaN"/>
    <s v="-1"/>
    <s v="-1"/>
    <s v="-1"/>
    <s v="73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7876"/>
    <n v="-1"/>
    <d v="2023-10-25T14:44:11"/>
    <s v="2234891047"/>
    <s v="Android_Subject"/>
    <m/>
    <d v="1899-12-30T00:18:11"/>
    <d v="2023-10-25T15:02:23"/>
    <m/>
    <d v="9999-12-31T23:59:59"/>
    <m/>
    <m/>
    <b v="1"/>
    <n v="306"/>
    <b v="0"/>
    <m/>
    <m/>
    <m/>
    <s v="Requires Approval"/>
    <n v="5.5"/>
    <m/>
    <m/>
    <m/>
    <d v="2023-10-25T14:44:11"/>
    <d v="2023-10-25T15:02:22"/>
    <s v="N/A"/>
    <n v="-1"/>
    <s v="-1"/>
    <s v="-1"/>
    <s v="LIVE"/>
    <s v="-1"/>
    <s v=""/>
    <s v="411111115"/>
    <s v="Swapna Paul"/>
    <s v="-1"/>
    <s v="-1"/>
    <s v="1025"/>
    <s v="1444"/>
    <s v=""/>
    <s v="411111115-1025-1444"/>
    <s v="1"/>
    <s v="1"/>
    <s v="0"/>
    <s v="-1"/>
    <s v="-1"/>
    <s v="88.39514833333332"/>
    <s v="22.590046666666662"/>
    <s v="88d 23' 42.534&quot; , 22d 35' 24.168&quot;_x000a_null"/>
    <s v="96"/>
    <s v="-1"/>
    <s v="-1"/>
    <s v="0"/>
    <s v="100%"/>
    <s v="-1"/>
    <s v="CNST1"/>
    <s v="CS9C"/>
    <s v="-1"/>
    <s v="-1"/>
    <s v="-1"/>
    <s v="-1"/>
    <s v="-1"/>
    <s v="2023-10-25T14:44:31+05:30"/>
    <s v="-1"/>
    <s v="2023-10-25T14:44:51+05:30"/>
    <s v="SPEAK TO WOMEN WHO ARE 25 - 45 YEARS OF AGE"/>
    <s v="-1"/>
    <s v="-1"/>
    <s v="-1"/>
    <s v="-1"/>
    <s v="-1"/>
    <s v="-1"/>
    <s v="-1"/>
    <s v="2023-10-25"/>
    <s v="14:45:19"/>
    <s v="-1"/>
    <s v="8"/>
    <s v="2023-10-25T14:45:21+05:30"/>
    <s v="-1"/>
    <s v="5"/>
    <s v="-1"/>
    <s v="Moli Pal"/>
    <x v="1"/>
    <x v="22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5T14:53:20+05:30"/>
    <s v="-1"/>
    <s v="509"/>
    <s v="2023-10-25T14:53:20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4:57:46+05:30"/>
    <s v="-1"/>
    <s v="26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4:58:01+05:30"/>
    <s v="2023-10-25T14:58:01+05:30"/>
    <s v="-1"/>
    <s v="805"/>
    <s v="-1"/>
    <s v="2023-10-25T14:58:01+05:30"/>
    <s v="2023-10-25T14:58:01+05:30"/>
    <s v="2023-10-25T14:58:01+05:30"/>
    <s v="-1"/>
    <s v="1698226081"/>
    <s v="2023-10-25T14:58:01+05:30"/>
    <s v="WILLING TO PARTICIPATE"/>
    <s v="-1"/>
    <s v=""/>
    <s v="-1"/>
    <s v="SAFFOLA MASALA OATS - VEGGIE TWIST CURRENT (BJ6)"/>
    <s v="5/23"/>
    <s v="59/60 Bagmari Road, B R S -3"/>
    <s v="Hudco"/>
    <s v="700054"/>
    <s v="5/23"/>
    <s v="59/60 Bagmari Road, B R S -3"/>
    <s v="Hudco"/>
    <s v="700054"/>
    <s v="9831266461"/>
    <s v="-1"/>
    <s v="9831266461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25T15:02:13+05:30"/>
    <s v="-1"/>
    <s v="1698226333"/>
    <s v="-1"/>
    <s v="-1"/>
    <s v="-1"/>
    <s v="Screener Section 1"/>
    <s v="Screener Section 2"/>
    <s v="0"/>
    <s v="0"/>
    <s v="Main Section 3"/>
    <s v="0"/>
    <s v="Main Section 5"/>
    <s v="2023-10-25T15:02:13+05:30"/>
    <s v="2023-10-25T15:02:13+05:30"/>
    <s v="-1"/>
    <s v="250"/>
    <s v="-1"/>
    <s v="NaN"/>
    <s v="NaN"/>
    <s v="-1"/>
    <s v="-1"/>
    <s v="-1"/>
    <s v="105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8158"/>
    <n v="-1"/>
    <d v="2023-10-25T14:53:12"/>
    <s v="2234891046"/>
    <s v="Android_Subject"/>
    <m/>
    <d v="1899-12-30T00:17:02"/>
    <d v="2023-10-25T15:10:17"/>
    <m/>
    <d v="9999-12-31T23:59:59"/>
    <m/>
    <m/>
    <b v="1"/>
    <n v="306"/>
    <b v="0"/>
    <m/>
    <s v="22.508876667"/>
    <s v="88.318158333"/>
    <s v="Requires Approval"/>
    <n v="5.5"/>
    <m/>
    <m/>
    <m/>
    <d v="2023-10-25T14:53:12"/>
    <d v="2023-10-25T15:10:14"/>
    <s v="N/A"/>
    <n v="-1"/>
    <s v="-1"/>
    <s v="-1"/>
    <s v="LIVE"/>
    <s v="-1"/>
    <s v=""/>
    <s v="411111117"/>
    <s v="Bulbul Mallick"/>
    <s v="-1"/>
    <s v="-1"/>
    <s v="1025"/>
    <s v="1453"/>
    <s v=""/>
    <s v="411111117-1025-1453"/>
    <s v="1"/>
    <s v="1"/>
    <s v="0"/>
    <s v="-1"/>
    <s v="-1"/>
    <s v="88.31813500000001"/>
    <s v="22.508904999999995"/>
    <s v="88d 19' 5.286&quot; , 22d 30' 32.058&quot;_x000a_null"/>
    <s v="96"/>
    <s v="-1"/>
    <s v="-1"/>
    <s v="0"/>
    <s v="100%"/>
    <s v="-1"/>
    <s v="CNST1"/>
    <s v="CS9C"/>
    <s v="-1"/>
    <s v="-1"/>
    <s v="-1"/>
    <s v="-1"/>
    <s v="-1"/>
    <s v="2023-10-25T14:53:40+05:30"/>
    <s v="-1"/>
    <s v="2023-10-25T14:53:40+05:30"/>
    <s v="SPEAK TO WOMEN WHO ARE 25 - 45 YEARS OF AGE"/>
    <s v="-1"/>
    <s v="-1"/>
    <s v="-1"/>
    <s v="-1"/>
    <s v="-1"/>
    <s v="-1"/>
    <s v="-1"/>
    <s v="2023-10-25"/>
    <s v="14:54:08"/>
    <s v="-1"/>
    <s v="8"/>
    <s v="2023-10-25T14:54:18+05:30"/>
    <s v="-1"/>
    <s v="5"/>
    <s v="-1"/>
    <s v="Tapashi Roy"/>
    <x v="1"/>
    <x v="1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5T15:00:46+05:30"/>
    <s v="-1"/>
    <s v="426"/>
    <s v="2023-10-25T15:00:4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5:04:46+05:30"/>
    <s v="-1"/>
    <s v="24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5T15:05:16+05:30"/>
    <s v="2023-10-25T15:05:16+05:30"/>
    <s v="-1"/>
    <s v="696"/>
    <s v="-1"/>
    <s v="2023-10-25T15:05:16+05:30"/>
    <s v="2023-10-25T15:05:16+05:30"/>
    <s v="2023-10-25T15:05:16+05:30"/>
    <s v="-1"/>
    <s v="1698226516"/>
    <s v="2023-10-25T15:05:16+05:30"/>
    <s v="WILLING TO PARTICIPATE"/>
    <s v="-1"/>
    <s v=""/>
    <s v="-1"/>
    <s v="SAFFOLA MASALA OATS - VEGGIE TWIST TEST (LK2)"/>
    <s v="31"/>
    <s v="D.H.Road Block -S/E 31"/>
    <s v="Ajanta Quter"/>
    <s v="700038"/>
    <s v="31"/>
    <s v="D.H.Road Block -S/E 31"/>
    <s v="Ajanta Quter"/>
    <s v="700038"/>
    <s v="9123978307"/>
    <s v="-1"/>
    <s v="9123978307"/>
    <s v="-1"/>
    <s v="SSC/ HSC"/>
    <s v="-1"/>
    <s v="HOUSEWIFE"/>
    <s v=""/>
    <s v="4"/>
    <s v="0"/>
    <s v="0"/>
    <s v="0"/>
    <s v="1"/>
    <s v="0"/>
    <s v="1"/>
    <s v="1"/>
    <s v="0"/>
    <s v="1"/>
    <s v="-1"/>
    <s v="-1"/>
    <s v="YES"/>
    <s v="2023-10-25T15:10:12+05:30"/>
    <s v="-1"/>
    <s v="1698226812"/>
    <s v="-1"/>
    <s v="-1"/>
    <s v="-1"/>
    <s v="Screener Section 1"/>
    <s v="Screener Section 2"/>
    <s v="0"/>
    <s v="0"/>
    <s v="Main Section 3"/>
    <s v="0"/>
    <s v="Main Section 5"/>
    <s v="2023-10-25T15:10:12+05:30"/>
    <s v="2023-10-25T15:10:12+05:30"/>
    <s v="-1"/>
    <s v="297"/>
    <s v="-1"/>
    <s v="88.31815833333333"/>
    <s v="22.508876666666666"/>
    <s v="88d 19' 5.37&quot; , 22d 30' 31.956&quot;_x000a_null"/>
    <s v="-1"/>
    <s v="-1"/>
    <s v="99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8831"/>
    <n v="-1"/>
    <d v="2023-10-25T15:18:07"/>
    <s v="2234891030"/>
    <s v="Android_Subject"/>
    <m/>
    <d v="1899-12-30T00:12:52"/>
    <d v="2023-10-25T15:30:59"/>
    <m/>
    <d v="9999-12-31T23:59:59"/>
    <m/>
    <m/>
    <b v="1"/>
    <n v="306"/>
    <b v="0"/>
    <m/>
    <s v="19.249088333"/>
    <s v="72.86053"/>
    <s v="Requires Approval"/>
    <n v="5.5"/>
    <m/>
    <m/>
    <m/>
    <d v="2023-10-25T15:18:07"/>
    <d v="2023-10-25T15:30:59"/>
    <s v="N/A"/>
    <n v="-1"/>
    <s v="-1"/>
    <s v="-1"/>
    <s v="LIVE"/>
    <s v="-1"/>
    <s v=""/>
    <s v="211111124"/>
    <s v="Bina"/>
    <s v="-1"/>
    <s v="-1"/>
    <s v="1025"/>
    <s v="1518"/>
    <s v=""/>
    <s v="211111124-1025-1518"/>
    <s v="1"/>
    <s v="1"/>
    <s v="0"/>
    <s v="-1"/>
    <s v="-1"/>
    <s v="72.860515"/>
    <s v="19.249174999999997"/>
    <s v="72d 51' 37.854&quot; , 19d 14' 57.03&quot;_x000a_null"/>
    <s v="96"/>
    <s v="-1"/>
    <s v="-1"/>
    <s v="0"/>
    <s v="100%"/>
    <s v="-1"/>
    <s v="CNST1"/>
    <s v="CS9C"/>
    <s v="-1"/>
    <s v="-1"/>
    <s v="-1"/>
    <s v="-1"/>
    <s v="-1"/>
    <s v="2023-10-25T15:18:21+05:30"/>
    <s v="-1"/>
    <s v="2023-10-25T15:18:21+05:30"/>
    <s v="SPEAK TO WOMEN WHO ARE 25 - 45 YEARS OF AGE"/>
    <s v="-1"/>
    <s v="-1"/>
    <s v="-1"/>
    <s v="-1"/>
    <s v="-1"/>
    <s v="-1"/>
    <s v="-1"/>
    <s v="2023-10-25"/>
    <s v="15:18:24"/>
    <s v="-1"/>
    <s v="8"/>
    <s v="2023-10-25T15:18:36+05:30"/>
    <s v="-1"/>
    <s v="5"/>
    <s v="-1"/>
    <s v="Sangeeta Gupta"/>
    <x v="3"/>
    <x v="3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5T15:23:24+05:30"/>
    <s v="-1"/>
    <s v="303"/>
    <s v="2023-10-25T15:23:24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5:26:28+05:30"/>
    <s v="-1"/>
    <s v="18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5:26:36+05:30"/>
    <s v="2023-10-25T15:26:36+05:30"/>
    <s v="-1"/>
    <s v="474"/>
    <s v="-1"/>
    <s v="2023-10-25T15:26:36+05:30"/>
    <s v="2023-10-25T15:26:36+05:30"/>
    <s v="2023-10-25T15:26:36+05:30"/>
    <s v="-1"/>
    <s v="1698227796"/>
    <s v="2023-10-25T15:26:36+05:30"/>
    <s v="WILLING TO PARTICIPATE"/>
    <s v="-1"/>
    <s v=""/>
    <s v="-1"/>
    <s v="SAFFOLA MASALA OATS - VEGGIE TWIST CURRENT (BJ6)"/>
    <s v="3\2,Patel Colony "/>
    <s v="Bharucha Road"/>
    <s v="Dahisar East "/>
    <s v="400048"/>
    <s v="3\2,Patel Colony"/>
    <s v="Bharucha Road"/>
    <s v="Dahisar East"/>
    <s v="400048"/>
    <s v="8080083030"/>
    <s v="-1"/>
    <s v="8080083030"/>
    <s v="-1"/>
    <s v="SSC/ HSC"/>
    <s v="-1"/>
    <s v="HOUSEWIFE"/>
    <s v=""/>
    <s v="5"/>
    <s v="0"/>
    <s v="3"/>
    <s v="0"/>
    <s v="0"/>
    <s v="0"/>
    <s v="1"/>
    <s v="1"/>
    <s v="0"/>
    <s v="0"/>
    <s v="-1"/>
    <s v="-1"/>
    <s v="YES"/>
    <s v="2023-10-25T15:30:58+05:30"/>
    <s v="-1"/>
    <s v="1698228058"/>
    <s v="-1"/>
    <s v="-1"/>
    <s v="-1"/>
    <s v="Screener Section 1"/>
    <s v="Screener Section 2"/>
    <s v="0"/>
    <s v="0"/>
    <s v="Main Section 3"/>
    <s v="0"/>
    <s v="Main Section 5"/>
    <s v="2023-10-25T15:30:58+05:30"/>
    <s v="2023-10-25T15:30:58+05:30"/>
    <s v="-1"/>
    <s v="262"/>
    <s v="-1"/>
    <s v="72.86053"/>
    <s v="19.249088333333336"/>
    <s v="72d 51' 37.908&quot; , 19d 14' 56.718&quot;_x000a_null"/>
    <s v="-1"/>
    <s v="-1"/>
    <s v="736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8872"/>
    <n v="-1"/>
    <d v="2023-10-25T15:15:12"/>
    <s v="2234891047"/>
    <s v="Android_Subject"/>
    <m/>
    <d v="1899-12-30T00:17:44"/>
    <d v="2023-10-25T15:32:57"/>
    <m/>
    <d v="9999-12-31T23:59:59"/>
    <m/>
    <m/>
    <b v="1"/>
    <n v="306"/>
    <b v="0"/>
    <m/>
    <s v="22.590056667"/>
    <s v="88.394978333"/>
    <s v="Requires Approval"/>
    <n v="5.5"/>
    <m/>
    <m/>
    <m/>
    <d v="2023-10-25T15:15:12"/>
    <d v="2023-10-25T15:32:56"/>
    <s v="N/A"/>
    <n v="-1"/>
    <s v="-1"/>
    <s v="-1"/>
    <s v="LIVE"/>
    <s v="-1"/>
    <s v=""/>
    <s v="411111115"/>
    <s v="Swapna Paul"/>
    <s v="-1"/>
    <s v="-1"/>
    <s v="1025"/>
    <s v="1515"/>
    <s v=""/>
    <s v="411111115-1025-1515"/>
    <s v="1"/>
    <s v="1"/>
    <s v="0"/>
    <s v="-1"/>
    <s v="-1"/>
    <s v="88.39510666666665"/>
    <s v="22.59029666666667"/>
    <s v="88d 23' 42.384&quot; , 22d 35' 25.068&quot;_x000a_null"/>
    <s v="96"/>
    <s v="-1"/>
    <s v="-1"/>
    <s v="0"/>
    <s v="100%"/>
    <s v="-1"/>
    <s v="CNST1"/>
    <s v="CS9C"/>
    <s v="-1"/>
    <s v="-1"/>
    <s v="-1"/>
    <s v="-1"/>
    <s v="-1"/>
    <s v="2023-10-25T15:15:29+05:30"/>
    <s v="-1"/>
    <s v="2023-10-25T15:15:29+05:30"/>
    <s v="SPEAK TO WOMEN WHO ARE 25 - 45 YEARS OF AGE"/>
    <s v="-1"/>
    <s v="-1"/>
    <s v="-1"/>
    <s v="-1"/>
    <s v="-1"/>
    <s v="-1"/>
    <s v="-1"/>
    <s v="2023-10-25"/>
    <s v="15:15:52"/>
    <s v="-1"/>
    <s v="8"/>
    <s v="2023-10-25T15:15:59+05:30"/>
    <s v="-1"/>
    <s v="5"/>
    <s v="-1"/>
    <s v="Sunita Saha"/>
    <x v="1"/>
    <x v="22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5T15:23:15+05:30"/>
    <s v="-1"/>
    <s v="466"/>
    <s v="2023-10-25T15:23:15+05:30"/>
    <s v="Flavored Oats/ Masala Oats"/>
    <s v="0"/>
    <s v="0"/>
    <s v="0"/>
    <s v="0"/>
    <s v="Salty Snacks like - Namkeen, Chips, Makhana, Wafers etc.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5:26:42+05:30"/>
    <s v="-1"/>
    <s v="20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5:27:03+05:30"/>
    <s v="2023-10-25T15:27:03+05:30"/>
    <s v="-1"/>
    <s v="694"/>
    <s v="-1"/>
    <s v="2023-10-25T15:27:03+05:30"/>
    <s v="2023-10-25T15:27:03+05:30"/>
    <s v="2023-10-25T15:27:03+05:30"/>
    <s v="-1"/>
    <s v="1698227823"/>
    <s v="2023-10-25T15:27:03+05:30"/>
    <s v="WILLING TO PARTICIPATE"/>
    <s v="-1"/>
    <s v=""/>
    <s v="-1"/>
    <s v="SAFFOLA MASALA OATS - VEGGIE TWIST CURRENT (BJ6)"/>
    <s v="8/31"/>
    <s v="59/60 Bagmari Road, B R S -3"/>
    <s v="Hudco"/>
    <s v="700054"/>
    <s v="8/31"/>
    <s v="59/60 Bagmari Road, B R S -3"/>
    <s v="Hudco"/>
    <s v="700054"/>
    <s v="9330754268"/>
    <s v="-1"/>
    <s v="9330754268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25T15:32:53+05:30"/>
    <s v="-1"/>
    <s v="1698228173"/>
    <s v="-1"/>
    <s v="-1"/>
    <s v="-1"/>
    <s v="Screener Section 1"/>
    <s v="Screener Section 2"/>
    <s v="0"/>
    <s v="0"/>
    <s v="Main Section 3"/>
    <s v="0"/>
    <s v="Main Section 5"/>
    <s v="2023-10-25T15:32:53+05:30"/>
    <s v="2023-10-25T15:32:53+05:30"/>
    <s v="-1"/>
    <s v="351"/>
    <s v="-1"/>
    <s v="88.39497833333334"/>
    <s v="22.59005666666667"/>
    <s v="88d 23' 41.922&quot; , 22d 35' 24.204&quot;_x000a_null"/>
    <s v="-1"/>
    <s v="-1"/>
    <s v="104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8947"/>
    <n v="-1"/>
    <d v="2023-10-25T15:12:24"/>
    <s v="2234891045"/>
    <s v="Android_Subject"/>
    <m/>
    <d v="1899-12-30T00:22:50"/>
    <d v="2023-10-25T15:35:15"/>
    <m/>
    <d v="9999-12-31T23:59:59"/>
    <m/>
    <m/>
    <b v="1"/>
    <n v="306"/>
    <b v="0"/>
    <m/>
    <s v="22.51586"/>
    <s v="88.363206667"/>
    <s v="Requires Approval"/>
    <n v="5.5"/>
    <m/>
    <m/>
    <m/>
    <d v="2023-10-25T15:12:24"/>
    <d v="2023-10-25T15:35:14"/>
    <s v="N/A"/>
    <n v="-1"/>
    <s v="-1"/>
    <s v="-1"/>
    <s v="LIVE"/>
    <s v="-1"/>
    <s v=""/>
    <s v="411111111"/>
    <s v="Ruby Raut"/>
    <s v="-1"/>
    <s v="-1"/>
    <s v="1025"/>
    <s v="1512"/>
    <s v=""/>
    <s v="411111111-1025-1512"/>
    <s v="1"/>
    <s v="1"/>
    <s v="0"/>
    <s v="-1"/>
    <s v="-1"/>
    <s v="88.363045"/>
    <s v="22.515828333333335"/>
    <s v="88d 21' 46.962&quot; , 22d 30' 56.982&quot;_x000a_null"/>
    <s v="96"/>
    <s v="-1"/>
    <s v="-1"/>
    <s v="0"/>
    <s v="100%"/>
    <s v="-1"/>
    <s v="CNST1"/>
    <s v="CS9C"/>
    <s v="-1"/>
    <s v="-1"/>
    <s v="-1"/>
    <s v="-1"/>
    <s v="-1"/>
    <s v="2023-10-25T15:15:23+05:30"/>
    <s v="-1"/>
    <s v="2023-10-25T15:15:32+05:30"/>
    <s v="SPEAK TO WOMEN WHO ARE 25 - 45 YEARS OF AGE"/>
    <s v="-1"/>
    <s v="-1"/>
    <s v="-1"/>
    <s v="-1"/>
    <s v="-1"/>
    <s v="-1"/>
    <s v="-1"/>
    <s v="2023-10-25"/>
    <s v="15:15:58"/>
    <s v="-1"/>
    <s v="8"/>
    <s v="2023-10-25T15:16:00+05:30"/>
    <s v="-1"/>
    <s v="5"/>
    <s v="-1"/>
    <s v="Jhuma Majuder"/>
    <x v="1"/>
    <x v="1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5T15:24:08+05:30"/>
    <s v="-1"/>
    <s v="516"/>
    <s v="2023-10-25T15:24:08+05:30"/>
    <s v="Flavored Oats/ Masala Oats"/>
    <s v="0"/>
    <s v="Ready To Cook Breakfast Like Upma, Poha,  Idli, Dosa Etc"/>
    <s v="Soya based products like Soya Chunks, Soya Milk, Soya meal etc.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25T15:29:58+05:30"/>
    <s v="-1"/>
    <s v="35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5:30:16+05:30"/>
    <s v="2023-10-25T15:30:16+05:30"/>
    <s v="-1"/>
    <s v="864"/>
    <s v="-1"/>
    <s v="2023-10-25T15:30:16+05:30"/>
    <s v="2023-10-25T15:30:16+05:30"/>
    <s v="2023-10-25T15:30:16+05:30"/>
    <s v="-1"/>
    <s v="1698228016"/>
    <s v="2023-10-25T15:30:16+05:30"/>
    <s v="WILLING TO PARTICIPATE"/>
    <s v="-1"/>
    <s v=""/>
    <s v="-1"/>
    <s v="SAFFOLA MASALA OATS - VEGGIE TWIST CURRENT (BJ6)"/>
    <s v="E/43"/>
    <s v="keya tala road"/>
    <s v="3lake coloni"/>
    <s v="700029"/>
    <s v="E/43"/>
    <s v="keya tala road"/>
    <s v="3lake coloni"/>
    <s v="700029"/>
    <s v="8334824339"/>
    <s v="-1"/>
    <s v="8334824339"/>
    <s v="-1"/>
    <s v="SSC/ HSC"/>
    <s v="-1"/>
    <s v="EMPLOYED"/>
    <s v="Working part time"/>
    <s v="6"/>
    <s v="0"/>
    <s v="1"/>
    <s v="1"/>
    <s v="0"/>
    <s v="1"/>
    <s v="1"/>
    <s v="0"/>
    <s v="1"/>
    <s v="1"/>
    <s v="-1"/>
    <s v="-1"/>
    <s v="YES"/>
    <s v="2023-10-25T15:35:03+05:30"/>
    <s v="-1"/>
    <s v="1698228303"/>
    <s v="-1"/>
    <s v="-1"/>
    <s v="-1"/>
    <s v="Screener Section 1"/>
    <s v="Screener Section 2"/>
    <s v="0"/>
    <s v="0"/>
    <s v="Main Section 3"/>
    <s v="0"/>
    <s v="Main Section 5"/>
    <s v="2023-10-25T15:35:03+05:30"/>
    <s v="2023-10-25T15:35:03+05:30"/>
    <s v="-1"/>
    <s v="288"/>
    <s v="-1"/>
    <s v="88.36320666666667"/>
    <s v="22.515859999999996"/>
    <s v="88d 21' 47.544&quot; , 22d 30' 57.096&quot;_x000a_null"/>
    <s v="-1"/>
    <s v="-1"/>
    <s v="115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69028"/>
    <n v="-1"/>
    <d v="2023-10-25T15:19:04"/>
    <s v="2234891046"/>
    <s v="Android_Subject"/>
    <m/>
    <d v="1899-12-30T00:18:45"/>
    <d v="2023-10-25T15:37:51"/>
    <m/>
    <d v="9999-12-31T23:59:59"/>
    <m/>
    <m/>
    <b v="1"/>
    <n v="306"/>
    <b v="0"/>
    <m/>
    <s v="22.508906667"/>
    <s v="88.318226667"/>
    <s v="Requires Approval"/>
    <n v="5.5"/>
    <m/>
    <m/>
    <m/>
    <d v="2023-10-25T15:19:04"/>
    <d v="2023-10-25T15:37:49"/>
    <s v="N/A"/>
    <n v="-1"/>
    <s v="-1"/>
    <s v="-1"/>
    <s v="LIVE"/>
    <s v="-1"/>
    <s v=""/>
    <s v="411111117"/>
    <s v="Bulbul Mallick"/>
    <s v="-1"/>
    <s v="-1"/>
    <s v="1025"/>
    <s v="1519"/>
    <s v=""/>
    <s v="411111117-1025-1519"/>
    <s v="1"/>
    <s v="1"/>
    <s v="0"/>
    <s v="-1"/>
    <s v="-1"/>
    <s v="88.31810333333333"/>
    <s v="22.508623333333336"/>
    <s v="88d 19' 5.172&quot; , 22d 30' 31.044&quot;_x000a_null"/>
    <s v="96"/>
    <s v="-1"/>
    <s v="-1"/>
    <s v="0"/>
    <s v="100%"/>
    <s v="-1"/>
    <s v="CNST1"/>
    <s v="CS9C"/>
    <s v="-1"/>
    <s v="-1"/>
    <s v="-1"/>
    <s v="-1"/>
    <s v="-1"/>
    <s v="2023-10-25T15:19:27+05:30"/>
    <s v="-1"/>
    <s v="2023-10-25T15:19:27+05:30"/>
    <s v="SPEAK TO WOMEN WHO ARE 25 - 45 YEARS OF AGE"/>
    <s v="-1"/>
    <s v="-1"/>
    <s v="-1"/>
    <s v="-1"/>
    <s v="-1"/>
    <s v="-1"/>
    <s v="-1"/>
    <s v="2023-10-25"/>
    <s v="15:20:06"/>
    <s v="-1"/>
    <s v="8"/>
    <s v="2023-10-25T15:20:14+05:30"/>
    <s v="-1"/>
    <s v="5"/>
    <s v="-1"/>
    <s v="Sima Chakraborty"/>
    <x v="1"/>
    <x v="1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5T15:27:19+05:30"/>
    <s v="-1"/>
    <s v="472"/>
    <s v="2023-10-25T15:27:19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Kellogg's Special K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Kellogg's Special K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5T15:32:31+05:30"/>
    <s v="-1"/>
    <s v="3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5:33:12+05:30"/>
    <s v="2023-10-25T15:33:12+05:30"/>
    <s v="-1"/>
    <s v="825"/>
    <s v="-1"/>
    <s v="2023-10-25T15:33:12+05:30"/>
    <s v="2023-10-25T15:33:12+05:30"/>
    <s v="2023-10-25T15:33:12+05:30"/>
    <s v="-1"/>
    <s v="1698228192"/>
    <s v="2023-10-25T15:33:12+05:30"/>
    <s v="WILLING TO PARTICIPATE"/>
    <s v="-1"/>
    <s v=""/>
    <s v="-1"/>
    <s v="SAFFOLA MASALA OATS - VEGGIE TWIST CURRENT (BJ6)"/>
    <s v="24"/>
    <s v="D.H.Road Block -S/E-24"/>
    <s v="Ajanta Quter"/>
    <s v="700038"/>
    <s v="24"/>
    <s v="D.H.Road Block -S/E-24"/>
    <s v="Ajanta Quter"/>
    <s v="700038"/>
    <s v="7003234221"/>
    <s v="-1"/>
    <s v="7003234221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25T15:37:47+05:30"/>
    <s v="-1"/>
    <s v="1698228467"/>
    <s v="-1"/>
    <s v="-1"/>
    <s v="-1"/>
    <s v="Screener Section 1"/>
    <s v="Screener Section 2"/>
    <s v="0"/>
    <s v="0"/>
    <s v="Main Section 3"/>
    <s v="0"/>
    <s v="Main Section 5"/>
    <s v="2023-10-25T15:37:47+05:30"/>
    <s v="2023-10-25T15:37:47+05:30"/>
    <s v="-1"/>
    <s v="276"/>
    <s v="-1"/>
    <s v="88.31822666666667"/>
    <s v="22.508906666666668"/>
    <s v="88d 19' 5.616&quot; , 22d 30' 32.064&quot;_x000a_null"/>
    <s v="-1"/>
    <s v="-1"/>
    <s v="1101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0372"/>
    <n v="-1"/>
    <d v="2023-10-25T16:02:20"/>
    <s v="2234891045"/>
    <s v="Android_Subject"/>
    <m/>
    <d v="1899-12-30T00:18:12"/>
    <d v="2023-10-25T16:20:33"/>
    <m/>
    <d v="9999-12-31T23:59:59"/>
    <m/>
    <m/>
    <b v="1"/>
    <n v="306"/>
    <b v="0"/>
    <m/>
    <s v="22.516478333"/>
    <s v="88.363498333"/>
    <s v="Requires Approval"/>
    <n v="5.5"/>
    <m/>
    <m/>
    <m/>
    <d v="2023-10-25T16:02:20"/>
    <d v="2023-10-25T16:20:32"/>
    <s v="N/A"/>
    <n v="-1"/>
    <s v="-1"/>
    <s v="-1"/>
    <s v="LIVE"/>
    <s v="-1"/>
    <s v=""/>
    <s v="411111111"/>
    <s v="Ruby Raut"/>
    <s v="-1"/>
    <s v="-1"/>
    <s v="1025"/>
    <s v="1602"/>
    <s v=""/>
    <s v="411111111-1025-1602"/>
    <s v="1"/>
    <s v="1"/>
    <s v="0"/>
    <s v="-1"/>
    <s v="-1"/>
    <s v="88.36511333333334"/>
    <s v="22.515346666666666"/>
    <s v="88d 21' 54.408&quot; , 22d 30' 55.248&quot;_x000a_null"/>
    <s v="96"/>
    <s v="-1"/>
    <s v="-1"/>
    <s v="0"/>
    <s v="100%"/>
    <s v="-1"/>
    <s v="CNST1"/>
    <s v="CS9C"/>
    <s v="-1"/>
    <s v="-1"/>
    <s v="-1"/>
    <s v="-1"/>
    <s v="-1"/>
    <s v="2023-10-25T16:02:49+05:30"/>
    <s v="-1"/>
    <s v="2023-10-25T16:02:49+05:30"/>
    <s v="SPEAK TO WOMEN WHO ARE 25 - 45 YEARS OF AGE"/>
    <s v="-1"/>
    <s v="-1"/>
    <s v="-1"/>
    <s v="-1"/>
    <s v="-1"/>
    <s v="-1"/>
    <s v="-1"/>
    <s v="2023-10-25"/>
    <s v="16:03:16"/>
    <s v="-1"/>
    <s v="8"/>
    <s v="2023-10-25T16:03:17+05:30"/>
    <s v="-1"/>
    <s v="5"/>
    <s v="-1"/>
    <s v="Soma Das"/>
    <x v="1"/>
    <x v="14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5T16:10:35+05:30"/>
    <s v="-1"/>
    <s v="466"/>
    <s v="2023-10-25T16:10:35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5T16:16:28+05:30"/>
    <s v="-1"/>
    <s v="35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5T16:16:35+05:30"/>
    <s v="2023-10-25T16:16:35+05:30"/>
    <s v="-1"/>
    <s v="825"/>
    <s v="-1"/>
    <s v="2023-10-25T16:16:35+05:30"/>
    <s v="2023-10-25T16:16:35+05:30"/>
    <s v="2023-10-25T16:16:35+05:30"/>
    <s v="-1"/>
    <s v="1698230795"/>
    <s v="2023-10-25T16:16:35+05:30"/>
    <s v="WILLING TO PARTICIPATE"/>
    <s v="-1"/>
    <s v=""/>
    <s v="-1"/>
    <s v="SAFFOLA MASALA OATS - VEGGIE TWIST CURRENT (BJ6)"/>
    <s v="3lake coloni"/>
    <s v="keya tala road"/>
    <s v="lake coloni"/>
    <s v="700029"/>
    <s v="3lake coloni"/>
    <s v="keya tala road"/>
    <s v="lake coloni"/>
    <s v="700029"/>
    <s v="9073470730"/>
    <s v="-1"/>
    <s v="9073470730"/>
    <s v="-1"/>
    <s v="SSC/ HSC"/>
    <s v="-1"/>
    <s v="HOUSEWIFE"/>
    <s v=""/>
    <s v="3"/>
    <s v="0"/>
    <s v="0"/>
    <s v="0"/>
    <s v="0"/>
    <s v="1"/>
    <s v="1"/>
    <s v="1"/>
    <s v="0"/>
    <s v="0"/>
    <s v="-1"/>
    <s v="-1"/>
    <s v="YES"/>
    <s v="2023-10-25T16:20:26+05:30"/>
    <s v="-1"/>
    <s v="1698231026"/>
    <s v="-1"/>
    <s v="-1"/>
    <s v="-1"/>
    <s v="Screener Section 1"/>
    <s v="Screener Section 2"/>
    <s v="0"/>
    <s v="0"/>
    <s v="Main Section 3"/>
    <s v="0"/>
    <s v="Main Section 5"/>
    <s v="2023-10-25T16:20:26+05:30"/>
    <s v="2023-10-25T16:20:26+05:30"/>
    <s v="-1"/>
    <s v="232"/>
    <s v="-1"/>
    <s v="88.36349833333334"/>
    <s v="22.516478333333332"/>
    <s v="88d 21' 48.594&quot; , 22d 30' 59.322&quot;_x000a_null"/>
    <s v="-1"/>
    <s v="-1"/>
    <s v="105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0529"/>
    <n v="-1"/>
    <d v="2023-10-25T16:08:07"/>
    <s v="2234891009"/>
    <s v="Android_Subject"/>
    <m/>
    <d v="1899-12-30T00:16:31"/>
    <d v="2023-10-25T16:24:38"/>
    <m/>
    <d v="9999-12-31T23:59:59"/>
    <m/>
    <m/>
    <b v="1"/>
    <n v="306"/>
    <b v="0"/>
    <m/>
    <m/>
    <m/>
    <s v="Requires Approval"/>
    <n v="5.5"/>
    <m/>
    <m/>
    <m/>
    <d v="2023-10-25T16:08:07"/>
    <d v="2023-10-25T16:24:38"/>
    <s v="N/A"/>
    <n v="-1"/>
    <s v="-1"/>
    <s v="-1"/>
    <s v="LIVE"/>
    <s v="-1"/>
    <s v=""/>
    <s v="111111117"/>
    <s v="Annu gupta"/>
    <s v="-1"/>
    <s v="-1"/>
    <s v="1025"/>
    <s v="1608"/>
    <s v=""/>
    <s v="111111117-1025-160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6:08:24+05:30"/>
    <s v="-1"/>
    <s v="2023-10-25T16:08:24+05:30"/>
    <s v="SPEAK TO WOMEN WHO ARE 25 - 45 YEARS OF AGE"/>
    <s v="-1"/>
    <s v="-1"/>
    <s v="-1"/>
    <s v="-1"/>
    <s v="-1"/>
    <s v="-1"/>
    <s v="-1"/>
    <s v="2023-10-25"/>
    <s v="16:08:25"/>
    <s v="-1"/>
    <s v="8"/>
    <s v="2023-10-25T16:08:26+05:30"/>
    <s v="-1"/>
    <s v="5"/>
    <s v="-1"/>
    <s v="smriti"/>
    <x v="0"/>
    <x v="2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5T16:15:40+05:30"/>
    <s v="-1"/>
    <s v="436"/>
    <s v="2023-10-25T16:15:40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5T16:17:56+05:30"/>
    <s v="-1"/>
    <s v="13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5T16:18:04+05:30"/>
    <s v="2023-10-25T16:18:04+05:30"/>
    <s v="-1"/>
    <s v="581"/>
    <s v="-1"/>
    <s v="2023-10-25T16:18:04+05:30"/>
    <s v="2023-10-25T16:18:04+05:30"/>
    <s v="2023-10-25T16:18:04+05:30"/>
    <s v="-1"/>
    <s v="1698230884"/>
    <s v="2023-10-25T16:18:04+05:30"/>
    <s v="WILLING TO PARTICIPATE"/>
    <s v="-1"/>
    <s v=""/>
    <s v="-1"/>
    <s v="SAFFOLA MASALA OATS - VEGGIE TWIST TEST (LK2)"/>
    <s v="B-167"/>
    <s v="gali no.2"/>
    <s v="Adarsh nagar"/>
    <s v="110033"/>
    <s v="B-167"/>
    <s v="gali no.2"/>
    <s v="Adarsh nagar"/>
    <s v="110033"/>
    <s v="9136358091"/>
    <s v="-1"/>
    <s v="9136358091"/>
    <s v="-1"/>
    <s v="SSC/ HSC"/>
    <s v="-1"/>
    <s v="HOUSEWIFE"/>
    <s v=""/>
    <s v="4"/>
    <s v="1"/>
    <s v="1"/>
    <s v="0"/>
    <s v="0"/>
    <s v="0"/>
    <s v="1"/>
    <s v="1"/>
    <s v="0"/>
    <s v="0"/>
    <s v="1"/>
    <s v="0"/>
    <s v="YES"/>
    <s v="2023-10-25T16:24:37+05:30"/>
    <s v="-1"/>
    <s v="1698231277"/>
    <s v="-1"/>
    <s v="-1"/>
    <s v="-1"/>
    <s v="Screener Section 1"/>
    <s v="Screener Section 2"/>
    <s v="0"/>
    <s v="0"/>
    <s v="Main Section 3"/>
    <s v="0"/>
    <s v="Main Section 5"/>
    <s v="2023-10-25T16:24:37+05:30"/>
    <s v="2023-10-25T16:24:37+05:30"/>
    <s v="-1"/>
    <s v="392"/>
    <s v="-1"/>
    <s v="NaN"/>
    <s v="NaN"/>
    <s v="-1"/>
    <s v="-1"/>
    <s v="-1"/>
    <s v="97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0633"/>
    <n v="-1"/>
    <d v="2023-10-25T16:13:45"/>
    <s v="2234891030"/>
    <s v="Android_Subject"/>
    <m/>
    <d v="1899-12-30T00:14:18"/>
    <d v="2023-10-25T16:28:04"/>
    <m/>
    <d v="9999-12-31T23:59:59"/>
    <m/>
    <m/>
    <b v="1"/>
    <n v="306"/>
    <b v="0"/>
    <m/>
    <m/>
    <m/>
    <s v="Requires Approval"/>
    <n v="5.5"/>
    <m/>
    <m/>
    <m/>
    <d v="2023-10-25T16:13:45"/>
    <d v="2023-10-25T16:28:03"/>
    <s v="N/A"/>
    <n v="-1"/>
    <s v="-1"/>
    <s v="-1"/>
    <s v="LIVE"/>
    <s v="-1"/>
    <s v=""/>
    <s v="211111124"/>
    <s v="Bina"/>
    <s v="-1"/>
    <s v="-1"/>
    <s v="1025"/>
    <s v="1613"/>
    <s v=""/>
    <s v="211111124-1025-161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6:14:19+05:30"/>
    <s v="-1"/>
    <s v="2023-10-25T16:14:19+05:30"/>
    <s v="SPEAK TO WOMEN WHO ARE 25 - 45 YEARS OF AGE"/>
    <s v="-1"/>
    <s v="-1"/>
    <s v="-1"/>
    <s v="-1"/>
    <s v="-1"/>
    <s v="-1"/>
    <s v="-1"/>
    <s v="2023-10-25"/>
    <s v="16:14:23"/>
    <s v="-1"/>
    <s v="8"/>
    <s v="2023-10-25T16:14:25+05:30"/>
    <s v="-1"/>
    <s v="5"/>
    <s v="-1"/>
    <s v="Hemakshi Kini"/>
    <x v="3"/>
    <x v="3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5T16:19:00+05:30"/>
    <s v="-1"/>
    <s v="281"/>
    <s v="2023-10-25T16:19:0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6:22:10+05:30"/>
    <s v="-1"/>
    <s v="19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6:22:16+05:30"/>
    <s v="2023-10-25T16:22:16+05:30"/>
    <s v="-1"/>
    <s v="426"/>
    <s v="-1"/>
    <s v="2023-10-25T16:22:16+05:30"/>
    <s v="2023-10-25T16:22:16+05:30"/>
    <s v="2023-10-25T16:22:16+05:30"/>
    <s v="-1"/>
    <s v="1698231136"/>
    <s v="2023-10-25T16:22:16+05:30"/>
    <s v="WILLING TO PARTICIPATE"/>
    <s v="-1"/>
    <s v=""/>
    <s v="-1"/>
    <s v="SAFFOLA MASALA OATS - VEGGIE TWIST TEST (LK2)"/>
    <s v="3\6,Patel Colony "/>
    <s v="Bharucha Road"/>
    <s v="Dahisar East"/>
    <s v="400068"/>
    <s v="3\6,Patel Colony"/>
    <s v="Bharucha Road"/>
    <s v="Dahisar East"/>
    <s v="400068"/>
    <s v="9004390766"/>
    <s v="-1"/>
    <s v="9004390766"/>
    <s v="-1"/>
    <s v="SSC/ HSC"/>
    <s v="-1"/>
    <s v="HOUSEWIFE"/>
    <s v=""/>
    <s v="5"/>
    <s v="0"/>
    <s v="1"/>
    <s v="0"/>
    <s v="0"/>
    <s v="0"/>
    <s v="1"/>
    <s v="1"/>
    <s v="1"/>
    <s v="1"/>
    <s v="-1"/>
    <s v="-1"/>
    <s v="YES"/>
    <s v="2023-10-25T16:28:02+05:30"/>
    <s v="-1"/>
    <s v="1698231482"/>
    <s v="-1"/>
    <s v="-1"/>
    <s v="-1"/>
    <s v="Screener Section 1"/>
    <s v="Screener Section 2"/>
    <s v="0"/>
    <s v="0"/>
    <s v="Main Section 3"/>
    <s v="0"/>
    <s v="Main Section 5"/>
    <s v="2023-10-25T16:28:02+05:30"/>
    <s v="2023-10-25T16:28:02+05:30"/>
    <s v="-1"/>
    <s v="311"/>
    <s v="-1"/>
    <s v="NaN"/>
    <s v="NaN"/>
    <s v="-1"/>
    <s v="-1"/>
    <s v="-1"/>
    <s v="73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1012"/>
    <n v="-1"/>
    <d v="2023-10-25T16:24:11"/>
    <s v="2234891047"/>
    <s v="Android_Subject"/>
    <m/>
    <d v="1899-12-30T00:16:09"/>
    <d v="2023-10-25T16:40:21"/>
    <m/>
    <d v="9999-12-31T23:59:59"/>
    <m/>
    <m/>
    <b v="1"/>
    <n v="306"/>
    <b v="0"/>
    <m/>
    <s v="22.590215"/>
    <s v="88.394513333"/>
    <s v="Requires Approval"/>
    <n v="5.5"/>
    <m/>
    <m/>
    <m/>
    <d v="2023-10-25T16:24:11"/>
    <d v="2023-10-25T16:40:20"/>
    <s v="N/A"/>
    <n v="-1"/>
    <s v="-1"/>
    <s v="-1"/>
    <s v="LIVE"/>
    <s v="-1"/>
    <s v=""/>
    <s v="411111115"/>
    <s v="Swapna Paul"/>
    <s v="-1"/>
    <s v="-1"/>
    <s v="1025"/>
    <s v="1624"/>
    <s v=""/>
    <s v="411111115-1025-1624"/>
    <s v="1"/>
    <s v="1"/>
    <s v="0"/>
    <s v="-1"/>
    <s v="-1"/>
    <s v="88.39452833333334"/>
    <s v="22.59014666666667"/>
    <s v="88d 23' 40.302&quot; , 22d 35' 24.528&quot;_x000a_null"/>
    <s v="96"/>
    <s v="-1"/>
    <s v="-1"/>
    <s v="0"/>
    <s v="100%"/>
    <s v="-1"/>
    <s v="CNST1"/>
    <s v="CS9C"/>
    <s v="-1"/>
    <s v="-1"/>
    <s v="-1"/>
    <s v="-1"/>
    <s v="-1"/>
    <s v="2023-10-25T16:24:30+05:30"/>
    <s v="-1"/>
    <s v="2023-10-25T16:24:30+05:30"/>
    <s v="SPEAK TO WOMEN WHO ARE 25 - 45 YEARS OF AGE"/>
    <s v="-1"/>
    <s v="-1"/>
    <s v="-1"/>
    <s v="-1"/>
    <s v="-1"/>
    <s v="-1"/>
    <s v="-1"/>
    <s v="2023-10-25"/>
    <s v="16:24:58"/>
    <s v="-1"/>
    <s v="8"/>
    <s v="2023-10-25T16:25:04+05:30"/>
    <s v="-1"/>
    <s v="5"/>
    <s v="-1"/>
    <s v="Rina Saha"/>
    <x v="1"/>
    <x v="22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1-9"/>
    <s v="A1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5T16:31:32+05:30"/>
    <s v="-1"/>
    <s v="422"/>
    <s v="2023-10-25T16:31:3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0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6:35:13+05:30"/>
    <s v="-1"/>
    <s v="22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5T16:35:20+05:30"/>
    <s v="2023-10-25T16:35:20+05:30"/>
    <s v="-1"/>
    <s v="650"/>
    <s v="-1"/>
    <s v="2023-10-25T16:35:20+05:30"/>
    <s v="2023-10-25T16:35:20+05:30"/>
    <s v="2023-10-25T16:35:20+05:30"/>
    <s v="-1"/>
    <s v="1698231920"/>
    <s v="2023-10-25T16:35:20+05:30"/>
    <s v="WILLING TO PARTICIPATE"/>
    <s v="-1"/>
    <s v=""/>
    <s v="-1"/>
    <s v="SAFFOLA MASALA OATS - VEGGIE TWIST CURRENT (BJ6)"/>
    <s v="6/9"/>
    <s v="59/60 Bagmari Road ,B R S -3"/>
    <s v="Hudco"/>
    <s v="700054"/>
    <s v="6/9"/>
    <s v="59/60 Bagmari Road ,B R S -3"/>
    <s v="Hudco"/>
    <s v="700054"/>
    <s v="6289164941"/>
    <s v="-1"/>
    <s v="6289164941"/>
    <s v="-1"/>
    <s v="GRADUATE/ POST GRADUATE: GENERAL"/>
    <s v="-1"/>
    <s v="EMPLOYED"/>
    <s v="Working full time"/>
    <s v="3"/>
    <s v="0"/>
    <s v="0"/>
    <s v="0"/>
    <s v="1"/>
    <s v="0"/>
    <s v="1"/>
    <s v="1"/>
    <s v="0"/>
    <s v="0"/>
    <s v="-1"/>
    <s v="-1"/>
    <s v="YES"/>
    <s v="2023-10-25T16:40:19+05:30"/>
    <s v="-1"/>
    <s v="1698232219"/>
    <s v="-1"/>
    <s v="-1"/>
    <s v="-1"/>
    <s v="Screener Section 1"/>
    <s v="Screener Section 2"/>
    <s v="0"/>
    <s v="0"/>
    <s v="Main Section 3"/>
    <s v="0"/>
    <s v="Main Section 5"/>
    <s v="2023-10-25T16:40:19+05:30"/>
    <s v="2023-10-25T16:40:19+05:30"/>
    <s v="-1"/>
    <s v="299"/>
    <s v="-1"/>
    <s v="88.39451333333334"/>
    <s v="22.590214999999997"/>
    <s v="88d 23' 40.248&quot; , 22d 35' 24.774&quot;_x000a_null"/>
    <s v="-1"/>
    <s v="-1"/>
    <s v="94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1414"/>
    <n v="-1"/>
    <d v="2023-10-25T16:42:57"/>
    <s v="2234891030"/>
    <s v="Android_Subject"/>
    <m/>
    <d v="1899-12-30T00:09:58"/>
    <d v="2023-10-25T16:52:55"/>
    <m/>
    <d v="9999-12-31T23:59:59"/>
    <m/>
    <m/>
    <b v="1"/>
    <n v="306"/>
    <b v="0"/>
    <m/>
    <m/>
    <m/>
    <s v="Requires Approval"/>
    <n v="5.5"/>
    <m/>
    <m/>
    <m/>
    <d v="2023-10-25T16:42:57"/>
    <d v="2023-10-25T16:52:55"/>
    <s v="N/A"/>
    <n v="-1"/>
    <s v="-1"/>
    <s v="-1"/>
    <s v="LIVE"/>
    <s v="-1"/>
    <s v=""/>
    <s v="211111124"/>
    <s v="Bina"/>
    <s v="-1"/>
    <s v="-1"/>
    <s v="1025"/>
    <s v="1642"/>
    <s v=""/>
    <s v="211111124-1025-164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6:43:11+05:30"/>
    <s v="-1"/>
    <s v="2023-10-25T16:43:11+05:30"/>
    <s v="SPEAK TO WOMEN WHO ARE 25 - 45 YEARS OF AGE"/>
    <s v="-1"/>
    <s v="-1"/>
    <s v="-1"/>
    <s v="-1"/>
    <s v="-1"/>
    <s v="-1"/>
    <s v="-1"/>
    <s v="2023-10-25"/>
    <s v="16:43:19"/>
    <s v="-1"/>
    <s v="8"/>
    <s v="2023-10-25T16:43:21+05:30"/>
    <s v="-1"/>
    <s v="5"/>
    <s v="-1"/>
    <s v="Daksha Waghela"/>
    <x v="3"/>
    <x v="3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5T16:46:37+05:30"/>
    <s v="-1"/>
    <s v="206"/>
    <s v="2023-10-25T16:46:37+05:30"/>
    <s v="Flavored Oats/ Masala Oats"/>
    <s v="0"/>
    <s v="0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6:49:23+05:30"/>
    <s v="-1"/>
    <s v="16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6:49:29+05:30"/>
    <s v="2023-10-25T16:49:29+05:30"/>
    <s v="-1"/>
    <s v="374"/>
    <s v="-1"/>
    <s v="2023-10-25T16:49:29+05:30"/>
    <s v="2023-10-25T16:49:29+05:30"/>
    <s v="2023-10-25T16:49:29+05:30"/>
    <s v="-1"/>
    <s v="1698232769"/>
    <s v="2023-10-25T16:49:29+05:30"/>
    <s v="WILLING TO PARTICIPATE"/>
    <s v="-1"/>
    <s v=""/>
    <s v="-1"/>
    <s v="SAFFOLA MASALA OATS - VEGGIE TWIST TEST (LK2)"/>
    <s v="1\3,Patel Colony "/>
    <s v="Bharucha Road "/>
    <s v="Dahisar East"/>
    <s v="400068"/>
    <s v="1\3,Patel Colony"/>
    <s v="Bharucha Road"/>
    <s v="Dahisar East"/>
    <s v="400068"/>
    <s v="9594203710"/>
    <s v="-1"/>
    <s v="9594203710"/>
    <s v="-1"/>
    <s v="GRADUATE/ POST GRADUATE: GENERAL"/>
    <s v="-1"/>
    <s v="HOUSEWIFE"/>
    <s v=""/>
    <s v="6"/>
    <s v="0"/>
    <s v="0"/>
    <s v="1"/>
    <s v="1"/>
    <s v="0"/>
    <s v="2"/>
    <s v="1"/>
    <s v="0"/>
    <s v="1"/>
    <s v="-1"/>
    <s v="-1"/>
    <s v="YES"/>
    <s v="2023-10-25T16:52:54+05:30"/>
    <s v="-1"/>
    <s v="1698232974"/>
    <s v="-1"/>
    <s v="-1"/>
    <s v="-1"/>
    <s v="Screener Section 1"/>
    <s v="Screener Section 2"/>
    <s v="0"/>
    <s v="0"/>
    <s v="Main Section 3"/>
    <s v="0"/>
    <s v="Main Section 5"/>
    <s v="2023-10-25T16:52:54+05:30"/>
    <s v="2023-10-25T16:52:54+05:30"/>
    <s v="-1"/>
    <s v="204"/>
    <s v="-1"/>
    <s v="NaN"/>
    <s v="NaN"/>
    <s v="-1"/>
    <s v="-1"/>
    <s v="-1"/>
    <s v="57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1702"/>
    <n v="-1"/>
    <d v="2023-10-25T16:46:08"/>
    <s v="2234891047"/>
    <s v="Android_Subject"/>
    <m/>
    <d v="1899-12-30T00:17:22"/>
    <d v="2023-10-25T17:03:30"/>
    <m/>
    <d v="9999-12-31T23:59:59"/>
    <m/>
    <m/>
    <b v="1"/>
    <n v="306"/>
    <b v="0"/>
    <m/>
    <s v="22.590325"/>
    <s v="88.394693333"/>
    <s v="Requires Approval"/>
    <n v="5.5"/>
    <m/>
    <m/>
    <m/>
    <d v="2023-10-25T16:46:08"/>
    <d v="2023-10-25T17:03:30"/>
    <s v="N/A"/>
    <n v="-1"/>
    <s v="-1"/>
    <s v="-1"/>
    <s v="LIVE"/>
    <s v="-1"/>
    <s v=""/>
    <s v="411111115"/>
    <s v="Swapna Paul"/>
    <s v="-1"/>
    <s v="-1"/>
    <s v="1025"/>
    <s v="1646"/>
    <s v=""/>
    <s v="411111115-1025-1646"/>
    <s v="1"/>
    <s v="1"/>
    <s v="0"/>
    <s v="-1"/>
    <s v="-1"/>
    <s v="88.39473333333332"/>
    <s v="22.590306666666667"/>
    <s v="88d 23' 41.04&quot; , 22d 35' 25.104&quot;_x000a_null"/>
    <s v="96"/>
    <s v="-1"/>
    <s v="-1"/>
    <s v="0"/>
    <s v="100%"/>
    <s v="-1"/>
    <s v="CNST1"/>
    <s v="CS9C"/>
    <s v="-1"/>
    <s v="-1"/>
    <s v="-1"/>
    <s v="-1"/>
    <s v="-1"/>
    <s v="2023-10-25T16:46:26+05:30"/>
    <s v="-1"/>
    <s v="2023-10-25T16:46:26+05:30"/>
    <s v="SPEAK TO WOMEN WHO ARE 25 - 45 YEARS OF AGE"/>
    <s v="-1"/>
    <s v="-1"/>
    <s v="-1"/>
    <s v="-1"/>
    <s v="-1"/>
    <s v="-1"/>
    <s v="-1"/>
    <s v="2023-10-25"/>
    <s v="16:46:52"/>
    <s v="-1"/>
    <s v="8"/>
    <s v="2023-10-25T16:46:57+05:30"/>
    <s v="-1"/>
    <s v="5"/>
    <s v="-1"/>
    <s v="Satarupa Chakrabarty"/>
    <x v="1"/>
    <x v="22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5T16:53:44+05:30"/>
    <s v="-1"/>
    <s v="438"/>
    <s v="2023-10-25T16:53:44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Kellogg's Honey Loops"/>
    <s v="0"/>
    <s v="Kellogg's Muesli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6:58:39+05:30"/>
    <s v="-1"/>
    <s v="29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5T16:59:15+05:30"/>
    <s v="2023-10-25T16:59:15+05:30"/>
    <s v="-1"/>
    <s v="769"/>
    <s v="-1"/>
    <s v="2023-10-25T16:59:15+05:30"/>
    <s v="2023-10-25T16:59:15+05:30"/>
    <s v="2023-10-25T16:59:15+05:30"/>
    <s v="-1"/>
    <s v="1698233355"/>
    <s v="2023-10-25T16:59:15+05:30"/>
    <s v="WILLING TO PARTICIPATE"/>
    <s v="-1"/>
    <s v=""/>
    <s v="-1"/>
    <s v="SAFFOLA MASALA OATS - VEGGIE TWIST CURRENT (BJ6)"/>
    <s v="6/13"/>
    <s v="59/60 Bagmari Road. B R S -3"/>
    <s v="Hudco"/>
    <s v="700054"/>
    <s v="6/13"/>
    <s v="59/60 Bagmari Road. B R S -3"/>
    <s v="Hudco"/>
    <s v="700054"/>
    <s v="9734945228"/>
    <s v="-1"/>
    <s v="9734945228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5T17:03:21+05:30"/>
    <s v="-1"/>
    <s v="1698233601"/>
    <s v="-1"/>
    <s v="-1"/>
    <s v="-1"/>
    <s v="Screener Section 1"/>
    <s v="Screener Section 2"/>
    <s v="0"/>
    <s v="0"/>
    <s v="Main Section 3"/>
    <s v="0"/>
    <s v="Main Section 5"/>
    <s v="2023-10-25T17:03:21+05:30"/>
    <s v="2023-10-25T17:03:21+05:30"/>
    <s v="-1"/>
    <s v="246"/>
    <s v="-1"/>
    <s v="88.39469333333334"/>
    <s v="22.590325"/>
    <s v="88d 23' 40.896&quot; , 22d 35' 25.17&quot;_x000a_null"/>
    <s v="-1"/>
    <s v="-1"/>
    <s v="101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2181"/>
    <n v="-1"/>
    <d v="2023-10-25T17:08:15"/>
    <s v="2234891030"/>
    <s v="Android_Subject"/>
    <m/>
    <d v="1899-12-30T00:10:46"/>
    <d v="2023-10-25T17:19:02"/>
    <m/>
    <d v="9999-12-31T23:59:59"/>
    <m/>
    <m/>
    <b v="1"/>
    <n v="306"/>
    <b v="0"/>
    <m/>
    <m/>
    <m/>
    <s v="Requires Approval"/>
    <n v="5.5"/>
    <m/>
    <m/>
    <m/>
    <d v="2023-10-25T17:08:15"/>
    <d v="2023-10-25T17:19:01"/>
    <s v="N/A"/>
    <n v="-1"/>
    <s v="-1"/>
    <s v="-1"/>
    <s v="LIVE"/>
    <s v="-1"/>
    <s v=""/>
    <s v="211111124"/>
    <s v="Bina"/>
    <s v="-1"/>
    <s v="-1"/>
    <s v="1025"/>
    <s v="1708"/>
    <s v=""/>
    <s v="211111124-1025-1708"/>
    <s v="1"/>
    <s v="1"/>
    <s v="0"/>
    <s v="-1"/>
    <s v="-1"/>
    <s v="72.86089166666667"/>
    <s v="19.24898"/>
    <s v="72d 51' 39.21&quot; , 19d 14' 56.328&quot;_x000a_null"/>
    <s v="96"/>
    <s v="-1"/>
    <s v="-1"/>
    <s v="0"/>
    <s v="100%"/>
    <s v="-1"/>
    <s v="CNST1"/>
    <s v="CS9C"/>
    <s v="-1"/>
    <s v="-1"/>
    <s v="-1"/>
    <s v="-1"/>
    <s v="-1"/>
    <s v="2023-10-25T17:08:32+05:30"/>
    <s v="-1"/>
    <s v="2023-10-25T17:08:32+05:30"/>
    <s v="SPEAK TO WOMEN WHO ARE 25 - 45 YEARS OF AGE"/>
    <s v="-1"/>
    <s v="-1"/>
    <s v="-1"/>
    <s v="-1"/>
    <s v="-1"/>
    <s v="-1"/>
    <s v="-1"/>
    <s v="2023-10-25"/>
    <s v="17:08:35"/>
    <s v="-1"/>
    <s v="8"/>
    <s v="2023-10-25T17:08:36+05:30"/>
    <s v="-1"/>
    <s v="5"/>
    <s v="-1"/>
    <s v="Mitali  Barve"/>
    <x v="3"/>
    <x v="3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5T17:11:33+05:30"/>
    <s v="-1"/>
    <s v="181"/>
    <s v="2023-10-25T17:11:33+05:30"/>
    <s v="Flavored Oats/ Masala Oats"/>
    <s v="0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Top Ramen Cup Noodles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7:15:31+05:30"/>
    <s v="-1"/>
    <s v="23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7:15:41+05:30"/>
    <s v="2023-10-25T17:15:41+05:30"/>
    <s v="-1"/>
    <s v="429"/>
    <s v="-1"/>
    <s v="2023-10-25T17:15:41+05:30"/>
    <s v="2023-10-25T17:15:41+05:30"/>
    <s v="2023-10-25T17:15:41+05:30"/>
    <s v="-1"/>
    <s v="1698234341"/>
    <s v="2023-10-25T17:15:41+05:30"/>
    <s v="WILLING TO PARTICIPATE"/>
    <s v="-1"/>
    <s v=""/>
    <s v="-1"/>
    <s v="SAFFOLA MASALA OATS - VEGGIE TWIST TEST (LK2)"/>
    <s v="3\7 Patel Colony "/>
    <s v="Bharucha Road "/>
    <s v="Dahisar East "/>
    <s v="400068"/>
    <s v="3\7 Patel Colony"/>
    <s v="Bharucha Road"/>
    <s v="Dahisar East"/>
    <s v="400068"/>
    <s v="9930700713"/>
    <s v="-1"/>
    <s v="9930700713"/>
    <s v="-1"/>
    <s v="GRADUATE/ POST GRADUATE: GENERAL"/>
    <s v="-1"/>
    <s v="HOUSEWIFE"/>
    <s v=""/>
    <s v="2"/>
    <s v="0"/>
    <s v="0"/>
    <s v="0"/>
    <s v="0"/>
    <s v="0"/>
    <s v="1"/>
    <s v="1"/>
    <s v="0"/>
    <s v="0"/>
    <s v="-1"/>
    <s v="-1"/>
    <s v="YES"/>
    <s v="2023-10-25T17:19:00+05:30"/>
    <s v="-1"/>
    <s v="1698234540"/>
    <s v="-1"/>
    <s v="-1"/>
    <s v="-1"/>
    <s v="Screener Section 1"/>
    <s v="Screener Section 2"/>
    <s v="0"/>
    <s v="0"/>
    <s v="Main Section 3"/>
    <s v="0"/>
    <s v="Main Section 5"/>
    <s v="2023-10-25T17:19:00+05:30"/>
    <s v="2023-10-25T17:19:00+05:30"/>
    <s v="-1"/>
    <s v="199"/>
    <s v="-1"/>
    <s v="NaN"/>
    <s v="NaN"/>
    <s v="-1"/>
    <s v="-1"/>
    <s v="-1"/>
    <s v="628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2341"/>
    <n v="-1"/>
    <d v="2023-10-25T17:13:11"/>
    <s v="2234891001"/>
    <s v="Android_Subject"/>
    <m/>
    <d v="1899-12-30T00:10:03"/>
    <d v="2023-10-25T17:23:16"/>
    <m/>
    <d v="9999-12-31T23:59:59"/>
    <m/>
    <m/>
    <b v="1"/>
    <n v="306"/>
    <b v="0"/>
    <m/>
    <s v="28.496588333"/>
    <s v="77.304048333"/>
    <s v="Requires Approval"/>
    <n v="5.5"/>
    <m/>
    <m/>
    <m/>
    <d v="2023-10-25T17:13:11"/>
    <d v="2023-10-25T17:23:14"/>
    <s v="N/A"/>
    <n v="-1"/>
    <s v="-1"/>
    <s v="-1"/>
    <s v="LIVE"/>
    <s v="-1"/>
    <s v=""/>
    <s v="111111112"/>
    <s v="astha"/>
    <s v="-1"/>
    <s v="-1"/>
    <s v="1025"/>
    <s v="1713"/>
    <s v=""/>
    <s v="111111112-1025-1713"/>
    <s v="1"/>
    <s v="1"/>
    <s v="0"/>
    <s v="-1"/>
    <s v="-1"/>
    <s v="77.30407666666666"/>
    <s v="28.496686666666665"/>
    <s v="77d 18' 14.676&quot; , 28d 29' 48.072&quot;_x000a_null"/>
    <s v="96"/>
    <s v="-1"/>
    <s v="-1"/>
    <s v="0"/>
    <s v="100%"/>
    <s v="-1"/>
    <s v="CNST1"/>
    <s v="CS9C"/>
    <s v="-1"/>
    <s v="-1"/>
    <s v="-1"/>
    <s v="-1"/>
    <s v="-1"/>
    <s v="2023-10-25T17:13:18+05:30"/>
    <s v="-1"/>
    <s v="2023-10-25T17:13:18+05:30"/>
    <s v="SPEAK TO WOMEN WHO ARE 25 - 45 YEARS OF AGE"/>
    <s v="-1"/>
    <s v="-1"/>
    <s v="-1"/>
    <s v="-1"/>
    <s v="-1"/>
    <s v="-1"/>
    <s v="-1"/>
    <s v="2023-10-25"/>
    <s v="17:13:23"/>
    <s v="-1"/>
    <s v="8"/>
    <s v="2023-10-25T17:13:24+05:30"/>
    <s v="-1"/>
    <s v="5"/>
    <s v="-1"/>
    <s v="bhawana dang"/>
    <x v="0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CHOOL-5 TO 9 YEARS"/>
    <s v="SELF-EMPLOYED/PROFESSIONAL"/>
    <s v="D"/>
    <s v="-1"/>
    <s v="D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3"/>
    <s v="-1"/>
    <s v="NCCS A"/>
    <s v="It's usually me who chooses the food products that we use in this household"/>
    <s v="-1"/>
    <s v="2023-10-25T17:16:41+05:30"/>
    <s v="-1"/>
    <s v="203"/>
    <s v="2023-10-25T17:16:41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5T17:19:34+05:30"/>
    <s v="-1"/>
    <s v="17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5T17:19:40+05:30"/>
    <s v="2023-10-25T17:19:40+05:30"/>
    <s v="-1"/>
    <s v="381"/>
    <s v="-1"/>
    <s v="2023-10-25T17:19:40+05:30"/>
    <s v="2023-10-25T17:19:40+05:30"/>
    <s v="2023-10-25T17:19:40+05:30"/>
    <s v="-1"/>
    <s v="1698234580"/>
    <s v="2023-10-25T17:19:40+05:30"/>
    <s v="WILLING TO PARTICIPATE"/>
    <s v="-1"/>
    <s v=""/>
    <s v="-1"/>
    <s v="SAFFOLA MASALA OATS - CLASSIC MASALA CURRENT (AF3)"/>
    <s v="G_10 second floor "/>
    <s v="lajpat nagar _2"/>
    <s v="new delhi"/>
    <s v="110024"/>
    <s v="G_10 second floor"/>
    <s v="lajpat nagar _2"/>
    <s v="new delhi"/>
    <s v="110024"/>
    <s v="7011711008"/>
    <s v="-1"/>
    <s v="7011711008"/>
    <s v="-1"/>
    <s v="SCHOOL-5 TO 9 YEARS"/>
    <s v="-1"/>
    <s v="HOUSEWIFE"/>
    <s v=""/>
    <s v="3"/>
    <s v="0"/>
    <s v="0"/>
    <s v="1"/>
    <s v="1"/>
    <s v="1"/>
    <s v="0"/>
    <s v="0"/>
    <s v="0"/>
    <s v="0"/>
    <s v="-1"/>
    <s v="-1"/>
    <s v="YES"/>
    <s v="2023-10-25T17:23:13+05:30"/>
    <s v="-1"/>
    <s v="1698234793"/>
    <s v="-1"/>
    <s v="-1"/>
    <s v="-1"/>
    <s v="Screener Section 1"/>
    <s v="Screener Section 2"/>
    <s v="0"/>
    <s v="0"/>
    <s v="Main Section 3"/>
    <s v="0"/>
    <s v="Main Section 5"/>
    <s v="2023-10-25T17:23:13+05:30"/>
    <s v="2023-10-25T17:23:13+05:30"/>
    <s v="-1"/>
    <s v="214"/>
    <s v="-1"/>
    <s v="77.30404833333334"/>
    <s v="28.49658833333334"/>
    <s v="77d 18' 14.574&quot; , 28d 29' 47.718&quot;_x000a_null"/>
    <s v="-1"/>
    <s v="-1"/>
    <s v="59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2710"/>
    <n v="-1"/>
    <d v="2023-10-25T17:18:57"/>
    <s v="2234891047"/>
    <s v="Android_Subject"/>
    <m/>
    <d v="1899-12-30T00:16:42"/>
    <d v="2023-10-25T17:35:40"/>
    <m/>
    <d v="9999-12-31T23:59:59"/>
    <m/>
    <m/>
    <b v="1"/>
    <n v="306"/>
    <b v="0"/>
    <m/>
    <s v="22.59035"/>
    <s v="88.395808333"/>
    <s v="Requires Approval"/>
    <n v="5.5"/>
    <m/>
    <m/>
    <m/>
    <d v="2023-10-25T17:18:57"/>
    <d v="2023-10-25T17:35:39"/>
    <s v="N/A"/>
    <n v="-1"/>
    <s v="-1"/>
    <s v="-1"/>
    <s v="LIVE"/>
    <s v="-1"/>
    <s v=""/>
    <s v="411111115"/>
    <s v="Swapna Paul"/>
    <s v="-1"/>
    <s v="-1"/>
    <s v="1025"/>
    <s v="1718"/>
    <s v=""/>
    <s v="411111115-1025-1718"/>
    <s v="1"/>
    <s v="1"/>
    <s v="0"/>
    <s v="-1"/>
    <s v="-1"/>
    <s v="88.39583499999999"/>
    <s v="22.590221666666668"/>
    <s v="88d 23' 45.006&quot; , 22d 35' 24.798&quot;_x000a_null"/>
    <s v="96"/>
    <s v="-1"/>
    <s v="-1"/>
    <s v="0"/>
    <s v="100%"/>
    <s v="-1"/>
    <s v="CNST1"/>
    <s v="CS9C"/>
    <s v="-1"/>
    <s v="-1"/>
    <s v="-1"/>
    <s v="-1"/>
    <s v="-1"/>
    <s v="2023-10-25T17:19:14+05:30"/>
    <s v="-1"/>
    <s v="2023-10-25T17:19:14+05:30"/>
    <s v="SPEAK TO WOMEN WHO ARE 25 - 45 YEARS OF AGE"/>
    <s v="-1"/>
    <s v="-1"/>
    <s v="-1"/>
    <s v="-1"/>
    <s v="-1"/>
    <s v="-1"/>
    <s v="-1"/>
    <s v="2023-10-25"/>
    <s v="17:19:38"/>
    <s v="-1"/>
    <s v="8"/>
    <s v="2023-10-25T17:19:43+05:30"/>
    <s v="-1"/>
    <s v="5"/>
    <s v="-1"/>
    <s v="Rakhi Chatterjee"/>
    <x v="1"/>
    <x v="22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0"/>
    <s v="0"/>
    <s v="Personal Computer/ Laptop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25T17:25:22+05:30"/>
    <s v="-1"/>
    <s v="368"/>
    <s v="2023-10-25T17:25:2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7:28:54+05:30"/>
    <s v="-1"/>
    <s v="2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7:29:06+05:30"/>
    <s v="2023-10-25T17:29:06+05:30"/>
    <s v="-1"/>
    <s v="591"/>
    <s v="-1"/>
    <s v="2023-10-25T17:29:06+05:30"/>
    <s v="2023-10-25T17:29:06+05:30"/>
    <s v="2023-10-25T17:29:06+05:30"/>
    <s v="-1"/>
    <s v="1698235146"/>
    <s v="2023-10-25T17:29:06+05:30"/>
    <s v="WILLING TO PARTICIPATE"/>
    <s v="-1"/>
    <s v=""/>
    <s v="-1"/>
    <s v="SAFFOLA MASALA OATS - VEGGIE TWIST TEST (LK2)"/>
    <s v="13/16"/>
    <s v="59/60 Bagmari Road , B R S -3"/>
    <s v="Hudco"/>
    <s v="700054"/>
    <s v="13/16"/>
    <s v="59/60 Bagmari Road , B R S -3"/>
    <s v="Hudco"/>
    <s v="700054"/>
    <s v="8013995593"/>
    <s v="-1"/>
    <s v="8013995593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25T17:35:36+05:30"/>
    <s v="-1"/>
    <s v="1698235536"/>
    <s v="-1"/>
    <s v="-1"/>
    <s v="-1"/>
    <s v="Screener Section 1"/>
    <s v="Screener Section 2"/>
    <s v="0"/>
    <s v="0"/>
    <s v="Main Section 3"/>
    <s v="0"/>
    <s v="Main Section 5"/>
    <s v="2023-10-25T17:35:36+05:30"/>
    <s v="2023-10-25T17:35:36+05:30"/>
    <s v="-1"/>
    <s v="382"/>
    <s v="-1"/>
    <s v="88.39580833333333"/>
    <s v="22.590349999999997"/>
    <s v="88d 23' 44.91&quot; , 22d 35' 25.26&quot;_x000a_null"/>
    <s v="-1"/>
    <s v="-1"/>
    <s v="973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2743"/>
    <n v="-1"/>
    <d v="2023-10-25T17:23:38"/>
    <s v="2234891001"/>
    <s v="Android_Subject"/>
    <m/>
    <d v="1899-12-30T00:13:07"/>
    <d v="2023-10-25T17:36:47"/>
    <m/>
    <d v="9999-12-31T23:59:59"/>
    <m/>
    <m/>
    <b v="1"/>
    <n v="306"/>
    <b v="0"/>
    <m/>
    <s v="28.496678333"/>
    <s v="77.304055"/>
    <s v="Requires Approval"/>
    <n v="5.5"/>
    <m/>
    <m/>
    <m/>
    <d v="2023-10-25T17:23:38"/>
    <d v="2023-10-25T17:36:45"/>
    <s v="N/A"/>
    <n v="-1"/>
    <s v="-1"/>
    <s v="-1"/>
    <s v="LIVE"/>
    <s v="-1"/>
    <s v=""/>
    <s v="111111112"/>
    <s v="astha"/>
    <s v="-1"/>
    <s v="-1"/>
    <s v="1025"/>
    <s v="1723"/>
    <s v=""/>
    <s v="111111112-1025-1723"/>
    <s v="1"/>
    <s v="1"/>
    <s v="0"/>
    <s v="-1"/>
    <s v="-1"/>
    <s v="77.30404833333334"/>
    <s v="28.49658833333334"/>
    <s v="77d 18' 14.574&quot; , 28d 29' 47.718&quot;_x000a_null"/>
    <s v="96"/>
    <s v="-1"/>
    <s v="-1"/>
    <s v="0"/>
    <s v="100%"/>
    <s v="-1"/>
    <s v="CNST1"/>
    <s v="CS9C"/>
    <s v="-1"/>
    <s v="-1"/>
    <s v="-1"/>
    <s v="-1"/>
    <s v="-1"/>
    <s v="2023-10-25T17:23:46+05:30"/>
    <s v="-1"/>
    <s v="2023-10-25T17:25:36+05:30"/>
    <s v="SPEAK TO WOMEN WHO ARE 25 - 45 YEARS OF AGE"/>
    <s v="-1"/>
    <s v="-1"/>
    <s v="-1"/>
    <s v="-1"/>
    <s v="-1"/>
    <s v="-1"/>
    <s v="-1"/>
    <s v="2023-10-25"/>
    <s v="17:25:39"/>
    <s v="-1"/>
    <s v="8"/>
    <s v="2023-10-25T17:25:40+05:30"/>
    <s v="-1"/>
    <s v="5"/>
    <s v="-1"/>
    <s v="poonam"/>
    <x v="0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5T17:30:35+05:30"/>
    <s v="-1"/>
    <s v="299"/>
    <s v="2023-10-25T17:30:3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Patanjali Cornflakes"/>
    <s v="0"/>
    <s v="0"/>
    <s v="0"/>
    <s v="0"/>
    <s v="0"/>
    <s v="0"/>
    <s v="0"/>
    <s v="0"/>
    <s v="Saffola Oodles"/>
    <s v="0"/>
    <s v="0"/>
    <s v="0"/>
    <s v="Wai Wai Noodles"/>
    <s v="0"/>
    <s v="0"/>
    <s v="0"/>
    <s v="0"/>
    <s v="0"/>
    <s v="0"/>
    <s v="0"/>
    <s v="0"/>
    <s v="0"/>
    <s v="0"/>
    <s v="0"/>
    <s v="0"/>
    <s v="Saffola Oodles"/>
    <s v="0"/>
    <s v="0"/>
    <s v="0"/>
    <s v="Wai Wai Noodles"/>
    <s v="0"/>
    <s v="0"/>
    <s v="0"/>
    <s v="0"/>
    <s v="Saffola Oodles"/>
    <s v="2023-10-25T17:34:42+05:30"/>
    <s v="-1"/>
    <s v="24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7:34:47+05:30"/>
    <s v="2023-10-25T17:34:47+05:30"/>
    <s v="-1"/>
    <s v="588"/>
    <s v="-1"/>
    <s v="2023-10-25T17:34:47+05:30"/>
    <s v="2023-10-25T17:34:47+05:30"/>
    <s v="2023-10-25T17:34:47+05:30"/>
    <s v="-1"/>
    <s v="1698235487"/>
    <s v="2023-10-25T17:34:47+05:30"/>
    <s v="WILLING TO PARTICIPATE"/>
    <s v="-1"/>
    <s v=""/>
    <s v="-1"/>
    <s v="SAFFOLA MASALA OATS - CLASSIC MASALA TEST (NP9)"/>
    <s v="G_9"/>
    <s v="lajpat nagar _2"/>
    <s v="new delhi"/>
    <s v="110024"/>
    <s v="G_9"/>
    <s v="lajpat nagar _2"/>
    <s v="new delhi"/>
    <s v="110024"/>
    <s v="9871775555"/>
    <s v="-1"/>
    <s v="9871775555"/>
    <s v="-1"/>
    <s v="SOME COLLEGE (INCLUDES A DIPLOMA) BUT NOT GRADUATE"/>
    <s v="-1"/>
    <s v="EMPLOYED"/>
    <s v="Working part time"/>
    <s v="4"/>
    <s v="0"/>
    <s v="2"/>
    <s v="0"/>
    <s v="0"/>
    <s v="0"/>
    <s v="1"/>
    <s v="1"/>
    <s v="0"/>
    <s v="0"/>
    <s v="-1"/>
    <s v="-1"/>
    <s v="YES"/>
    <s v="2023-10-25T17:36:44+05:30"/>
    <s v="-1"/>
    <s v="1698235604"/>
    <s v="-1"/>
    <s v="-1"/>
    <s v="-1"/>
    <s v="Screener Section 1"/>
    <s v="Screener Section 2"/>
    <s v="0"/>
    <s v="0"/>
    <s v="Main Section 3"/>
    <s v="0"/>
    <s v="Main Section 5"/>
    <s v="2023-10-25T17:36:44+05:30"/>
    <s v="2023-10-25T17:36:44+05:30"/>
    <s v="-1"/>
    <s v="117"/>
    <s v="-1"/>
    <s v="77.304055"/>
    <s v="28.49667833333333"/>
    <s v="77d 18' 14.598&quot; , 28d 29' 48.042&quot;_x000a_null"/>
    <s v="-1"/>
    <s v="-1"/>
    <s v="70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043"/>
    <n v="-1"/>
    <d v="2023-10-25T17:37:23"/>
    <s v="2234891001"/>
    <s v="Android_Subject"/>
    <m/>
    <d v="1899-12-30T00:08:39"/>
    <d v="2023-10-25T17:46:03"/>
    <m/>
    <d v="9999-12-31T23:59:59"/>
    <m/>
    <m/>
    <b v="1"/>
    <n v="306"/>
    <b v="0"/>
    <m/>
    <s v="28.496701667"/>
    <s v="77.304031667"/>
    <s v="Requires Approval"/>
    <n v="5.5"/>
    <m/>
    <m/>
    <m/>
    <d v="2023-10-25T17:37:23"/>
    <d v="2023-10-25T17:46:02"/>
    <s v="N/A"/>
    <n v="-1"/>
    <s v="-1"/>
    <s v="-1"/>
    <s v="LIVE"/>
    <s v="-1"/>
    <s v=""/>
    <s v="111111112"/>
    <s v="astha"/>
    <s v="-1"/>
    <s v="-1"/>
    <s v="1025"/>
    <s v="1737"/>
    <s v=""/>
    <s v="111111112-1025-1737"/>
    <s v="1"/>
    <s v="1"/>
    <s v="0"/>
    <s v="-1"/>
    <s v="-1"/>
    <s v="77.304055"/>
    <s v="28.49667833333333"/>
    <s v="77d 18' 14.598&quot; , 28d 29' 48.042&quot;_x000a_null"/>
    <s v="96"/>
    <s v="-1"/>
    <s v="-1"/>
    <s v="0"/>
    <s v="100%"/>
    <s v="-1"/>
    <s v="CNST1"/>
    <s v="CS9C"/>
    <s v="-1"/>
    <s v="-1"/>
    <s v="-1"/>
    <s v="-1"/>
    <s v="-1"/>
    <s v="2023-10-25T17:37:32+05:30"/>
    <s v="-1"/>
    <s v="2023-10-25T17:37:32+05:30"/>
    <s v="SPEAK TO WOMEN WHO ARE 25 - 45 YEARS OF AGE"/>
    <s v="-1"/>
    <s v="-1"/>
    <s v="-1"/>
    <s v="-1"/>
    <s v="-1"/>
    <s v="-1"/>
    <s v="-1"/>
    <s v="2023-10-25"/>
    <s v="17:37:42"/>
    <s v="-1"/>
    <s v="8"/>
    <s v="2023-10-25T17:37:52+05:30"/>
    <s v="-1"/>
    <s v="5"/>
    <s v="-1"/>
    <s v="sangeeta"/>
    <x v="0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5T17:40:38+05:30"/>
    <s v="-1"/>
    <s v="186"/>
    <s v="2023-10-25T17:40:38+05:30"/>
    <s v="Flavored Oats/ Masala Oats"/>
    <s v="0"/>
    <s v="0"/>
    <s v="Soya based products like Soya Chunks, Soya Milk, Soya meal etc."/>
    <s v="Frozen Snacks Like Smileys, Fries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7:43:46+05:30"/>
    <s v="-1"/>
    <s v="18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7:43:38+05:30"/>
    <s v="2023-10-25T17:43:49+05:30"/>
    <s v="-1"/>
    <s v="366"/>
    <s v="-1"/>
    <s v="2023-10-25T17:43:38+05:30"/>
    <s v="2023-10-25T17:43:49+05:30"/>
    <s v="2023-10-25T17:43:49+05:30"/>
    <s v="-1"/>
    <s v="1698236029"/>
    <s v="2023-10-25T17:43:49+05:30"/>
    <s v="WILLING TO PARTICIPATE"/>
    <s v="-1"/>
    <s v=""/>
    <s v="-1"/>
    <s v="SAFFOLA MASALA OATS - CLASSIC MASALA TEST (NP9)"/>
    <s v="G_12 second floor "/>
    <s v="lajpat nagar _2"/>
    <s v="new delhi"/>
    <s v="110024"/>
    <s v="G_12 second floor"/>
    <s v="lajpat nagar _2"/>
    <s v="new delhi"/>
    <s v="110024"/>
    <s v="9873511990"/>
    <s v="-1"/>
    <s v="9873511990"/>
    <s v="-1"/>
    <s v="SOME COLLEGE (INCLUDES A DIPLOMA) BUT NOT GRADUATE"/>
    <s v="-1"/>
    <s v="HOUSEWIFE"/>
    <s v=""/>
    <s v="3"/>
    <s v="0"/>
    <s v="0"/>
    <s v="1"/>
    <s v="0"/>
    <s v="0"/>
    <s v="1"/>
    <s v="1"/>
    <s v="0"/>
    <s v="0"/>
    <s v="-1"/>
    <s v="-1"/>
    <s v="YES"/>
    <s v="2023-10-25T17:46:01+05:30"/>
    <s v="-1"/>
    <s v="1698236161"/>
    <s v="-1"/>
    <s v="-1"/>
    <s v="-1"/>
    <s v="Screener Section 1"/>
    <s v="Screener Section 2"/>
    <s v="0"/>
    <s v="0"/>
    <s v="Main Section 3"/>
    <s v="0"/>
    <s v="Main Section 5"/>
    <s v="2023-10-25T17:46:01+05:30"/>
    <s v="2023-10-25T17:46:01+05:30"/>
    <s v="-1"/>
    <s v="143"/>
    <s v="-1"/>
    <s v="77.30403166666666"/>
    <s v="28.496701666666663"/>
    <s v="77d 18' 14.514&quot; , 28d 29' 48.126&quot;_x000a_null"/>
    <s v="-1"/>
    <s v="-1"/>
    <s v="50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363"/>
    <n v="-1"/>
    <d v="2023-10-25T17:40:43"/>
    <s v="2234891047"/>
    <s v="Android_Subject"/>
    <m/>
    <d v="1899-12-30T00:16:46"/>
    <d v="2023-10-25T17:57:29"/>
    <m/>
    <d v="9999-12-31T23:59:59"/>
    <m/>
    <m/>
    <b v="1"/>
    <n v="306"/>
    <b v="0"/>
    <m/>
    <s v="22.589803333"/>
    <s v="88.396055"/>
    <s v="Requires Approval"/>
    <n v="5.5"/>
    <m/>
    <m/>
    <m/>
    <d v="2023-10-25T17:40:43"/>
    <d v="2023-10-25T17:57:29"/>
    <s v="N/A"/>
    <n v="-1"/>
    <s v="-1"/>
    <s v="-1"/>
    <s v="LIVE"/>
    <s v="-1"/>
    <s v=""/>
    <s v="411111115"/>
    <s v="Swapna Paul"/>
    <s v="-1"/>
    <s v="-1"/>
    <s v="1025"/>
    <s v="1740"/>
    <s v=""/>
    <s v="411111115-1025-1740"/>
    <s v="1"/>
    <s v="1"/>
    <s v="0"/>
    <s v="-1"/>
    <s v="-1"/>
    <s v="88.39615333333334"/>
    <s v="22.58957666666667"/>
    <s v="88d 23' 46.152&quot; , 22d 35' 22.476&quot;_x000a_null"/>
    <s v="96"/>
    <s v="-1"/>
    <s v="-1"/>
    <s v="0"/>
    <s v="100%"/>
    <s v="-1"/>
    <s v="CNST1"/>
    <s v="CS9C"/>
    <s v="-1"/>
    <s v="-1"/>
    <s v="-1"/>
    <s v="-1"/>
    <s v="-1"/>
    <s v="2023-10-25T17:41:00+05:30"/>
    <s v="-1"/>
    <s v="2023-10-25T17:41:00+05:30"/>
    <s v="SPEAK TO WOMEN WHO ARE 25 - 45 YEARS OF AGE"/>
    <s v="-1"/>
    <s v="-1"/>
    <s v="-1"/>
    <s v="-1"/>
    <s v="-1"/>
    <s v="-1"/>
    <s v="-1"/>
    <s v="2023-10-25"/>
    <s v="17:41:32"/>
    <s v="-1"/>
    <s v="8"/>
    <s v="2023-10-25T17:41:39+05:30"/>
    <s v="-1"/>
    <s v="5"/>
    <s v="-1"/>
    <s v="Gita Dutta"/>
    <x v="1"/>
    <x v="22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25T17:48:13+05:30"/>
    <s v="-1"/>
    <s v="433"/>
    <s v="2023-10-25T17:48:13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5T17:50:50+05:30"/>
    <s v="-1"/>
    <s v="15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5T17:51:09+05:30"/>
    <s v="2023-10-25T17:51:09+05:30"/>
    <s v="-1"/>
    <s v="609"/>
    <s v="-1"/>
    <s v="2023-10-25T17:51:09+05:30"/>
    <s v="2023-10-25T17:51:09+05:30"/>
    <s v="2023-10-25T17:51:09+05:30"/>
    <s v="-1"/>
    <s v="1698236469"/>
    <s v="2023-10-25T17:51:10+05:30"/>
    <s v="WILLING TO PARTICIPATE"/>
    <s v="-1"/>
    <s v=""/>
    <s v="-1"/>
    <s v="SAFFOLA MASALA OATS - VEGGIE TWIST TEST (LK2)"/>
    <s v="19/12"/>
    <s v="59/60 Bagmari Road, B R S -3"/>
    <s v="Hudco"/>
    <s v="700054"/>
    <s v="19/12"/>
    <s v="59/60 Bagmari Road, B R S -3"/>
    <s v="Hudco"/>
    <s v="700054"/>
    <s v="6289682838"/>
    <s v="-1"/>
    <s v="6289682838"/>
    <s v="-1"/>
    <s v="GRADUATE/ POST GRADUATE: GENERAL"/>
    <s v="-1"/>
    <s v="EMPLOYED"/>
    <s v="Working full time"/>
    <s v="2"/>
    <s v="0"/>
    <s v="1"/>
    <s v="0"/>
    <s v="0"/>
    <s v="0"/>
    <s v="0"/>
    <s v="1"/>
    <s v="0"/>
    <s v="0"/>
    <s v="-1"/>
    <s v="-1"/>
    <s v="YES"/>
    <s v="2023-10-25T17:57:27+05:30"/>
    <s v="-1"/>
    <s v="1698236847"/>
    <s v="-1"/>
    <s v="-1"/>
    <s v="-1"/>
    <s v="Screener Section 1"/>
    <s v="Screener Section 2"/>
    <s v="0"/>
    <s v="0"/>
    <s v="Main Section 3"/>
    <s v="0"/>
    <s v="Main Section 5"/>
    <s v="2023-10-25T17:57:27+05:30"/>
    <s v="2023-10-25T17:57:27+05:30"/>
    <s v="-1"/>
    <s v="378"/>
    <s v="-1"/>
    <s v="88.396055"/>
    <s v="22.589803333333332"/>
    <s v="88d 23' 45.798&quot; , 22d 35' 23.292&quot;_x000a_null"/>
    <s v="-1"/>
    <s v="-1"/>
    <s v="98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1"/>
    <n v="-1"/>
    <d v="2023-10-25T08:38:02"/>
    <s v="2234891006"/>
    <s v="Android_Subject"/>
    <m/>
    <d v="1899-12-30T00:25:24"/>
    <d v="2023-10-25T18:00:34"/>
    <m/>
    <d v="9999-12-31T23:59:59"/>
    <m/>
    <m/>
    <b v="1"/>
    <n v="306"/>
    <b v="0"/>
    <m/>
    <m/>
    <m/>
    <s v="Requires Approval"/>
    <n v="7"/>
    <m/>
    <m/>
    <m/>
    <d v="2023-10-25T08:38:02"/>
    <d v="2023-10-25T09:03:26"/>
    <s v="N/A"/>
    <n v="-1"/>
    <s v="-1"/>
    <s v="-1"/>
    <s v="LIVE"/>
    <s v="-1"/>
    <s v=""/>
    <s v="111111118"/>
    <s v="Anita Singh "/>
    <s v="-1"/>
    <s v="-1"/>
    <s v="1025"/>
    <s v="1008"/>
    <s v=""/>
    <s v="111111118-1025-100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0:08:17+07:00"/>
    <s v="-1"/>
    <s v="2023-10-25T10:08:17+07:00"/>
    <s v="SPEAK TO WOMEN WHO ARE 25 - 45 YEARS OF AGE"/>
    <s v="-1"/>
    <s v="-1"/>
    <s v="-1"/>
    <s v="-1"/>
    <s v="-1"/>
    <s v="-1"/>
    <s v="-1"/>
    <s v="2023-10-25"/>
    <s v="10:08:19"/>
    <s v="-1"/>
    <s v="8"/>
    <s v="2023-10-25T10:08:20+07:00"/>
    <s v="-1"/>
    <s v="5"/>
    <s v="-1"/>
    <s v="Santosh"/>
    <x v="0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5T10:23:23+07:00"/>
    <s v="-1"/>
    <s v="906"/>
    <s v="2023-10-25T10:23:23+07:00"/>
    <s v="Flavored Oats/ Masala Oats"/>
    <s v="0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25T10:27:34+07:00"/>
    <s v="-1"/>
    <s v="25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0:27:44+07:00"/>
    <s v="2023-10-25T10:27:44+07:00"/>
    <s v="-1"/>
    <s v="1167"/>
    <s v="-1"/>
    <s v="2023-10-25T10:27:44+07:00"/>
    <s v="2023-10-25T10:27:44+07:00"/>
    <s v="2023-10-25T10:27:44+07:00"/>
    <s v="-1"/>
    <s v="1698204464"/>
    <s v="2023-10-25T10:27:44+07:00"/>
    <s v="WILLING TO PARTICIPATE"/>
    <s v="-1"/>
    <s v=""/>
    <s v="-1"/>
    <s v="SAFFOLA MASALA OATS - CLASSIC MASALA TEST (NP9)"/>
    <s v="Q 1C"/>
    <s v="P V T Colony Shrinivas Puri"/>
    <s v="Shrinivas Puri"/>
    <s v="110065"/>
    <s v="Q 1C"/>
    <s v="P V T Colony Shrinivas Puri"/>
    <s v="Shrinivas Puri"/>
    <s v="110065"/>
    <s v="9971339462"/>
    <s v="-1"/>
    <s v="9971339462"/>
    <s v="-1"/>
    <s v="SSC/ HSC"/>
    <s v="-1"/>
    <s v="HOUSEWIFE"/>
    <s v=""/>
    <s v="6"/>
    <s v="0"/>
    <s v="1"/>
    <s v="2"/>
    <s v="0"/>
    <s v="1"/>
    <s v="1"/>
    <s v="1"/>
    <s v="0"/>
    <s v="0"/>
    <s v="-1"/>
    <s v="-1"/>
    <s v="YES"/>
    <s v="2023-10-25T10:33:24+07:00"/>
    <s v="-1"/>
    <s v="1698204804"/>
    <s v="-1"/>
    <s v="-1"/>
    <s v="-1"/>
    <s v="Screener Section 1"/>
    <s v="Screener Section 2"/>
    <s v="0"/>
    <s v="0"/>
    <s v="Main Section 3"/>
    <s v="0"/>
    <s v="Main Section 5"/>
    <s v="2023-10-25T10:33:24+07:00"/>
    <s v="2023-10-25T10:33:24+07:00"/>
    <s v="-1"/>
    <s v="340"/>
    <s v="-1"/>
    <s v="NaN"/>
    <s v="NaN"/>
    <s v="-1"/>
    <s v="-1"/>
    <s v="-1"/>
    <s v="1507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2"/>
    <n v="-1"/>
    <d v="2023-10-25T09:28:31"/>
    <s v="2234891006"/>
    <s v="Android_Subject"/>
    <m/>
    <d v="1899-12-30T00:28:27"/>
    <d v="2023-10-25T18:00:34"/>
    <m/>
    <d v="9999-12-31T23:59:59"/>
    <m/>
    <m/>
    <b v="1"/>
    <n v="306"/>
    <b v="0"/>
    <m/>
    <m/>
    <m/>
    <s v="Requires Approval"/>
    <n v="7"/>
    <m/>
    <m/>
    <m/>
    <d v="2023-10-25T09:28:31"/>
    <d v="2023-10-25T09:56:58"/>
    <s v="N/A"/>
    <n v="-1"/>
    <s v="-1"/>
    <s v="-1"/>
    <s v="LIVE"/>
    <s v="-1"/>
    <s v=""/>
    <s v="111111118"/>
    <s v="Anita Singh "/>
    <s v="-1"/>
    <s v="-1"/>
    <s v="1025"/>
    <s v="1058"/>
    <s v=""/>
    <s v="111111118-1025-105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0:58:45+07:00"/>
    <s v="-1"/>
    <s v="2023-10-25T10:58:45+07:00"/>
    <s v="SPEAK TO WOMEN WHO ARE 25 - 45 YEARS OF AGE"/>
    <s v="-1"/>
    <s v="-1"/>
    <s v="-1"/>
    <s v="-1"/>
    <s v="-1"/>
    <s v="-1"/>
    <s v="-1"/>
    <s v="2023-10-25"/>
    <s v="10:58:47"/>
    <s v="-1"/>
    <s v="8"/>
    <s v="2023-10-25T10:58:48+07:00"/>
    <s v="-1"/>
    <s v="5"/>
    <s v="-1"/>
    <s v="Mrs Laximi"/>
    <x v="0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5T11:13:41+07:00"/>
    <s v="-1"/>
    <s v="896"/>
    <s v="2023-10-25T11:13:41+07:0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Kellogg's Special K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5T11:19:41+07:00"/>
    <s v="-1"/>
    <s v="36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5T11:20:11+07:00"/>
    <s v="2023-10-25T11:20:11+07:00"/>
    <s v="-1"/>
    <s v="1286"/>
    <s v="-1"/>
    <s v="2023-10-25T11:20:11+07:00"/>
    <s v="2023-10-25T11:20:11+07:00"/>
    <s v="2023-10-25T11:20:11+07:00"/>
    <s v="-1"/>
    <s v="1698207611"/>
    <s v="2023-10-25T11:20:11+07:00"/>
    <s v="WILLING TO PARTICIPATE"/>
    <s v="-1"/>
    <s v=""/>
    <s v="-1"/>
    <s v="SAFFOLA MASALA OATS - CLASSIC MASALA TEST (NP9)"/>
    <s v="Q 30"/>
    <s v="Shrinivas Puri P V T Colony "/>
    <s v=" Shrinivas Puri"/>
    <s v="110065"/>
    <s v="Q 30"/>
    <s v="Shrinivas Puri P V T Colony"/>
    <s v="Shrinivas Puri"/>
    <s v="110065"/>
    <s v="8595815325"/>
    <s v="-1"/>
    <s v="8595815325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5T11:26:53+07:00"/>
    <s v="-1"/>
    <s v="1698208013"/>
    <s v="-1"/>
    <s v="-1"/>
    <s v="-1"/>
    <s v="Screener Section 1"/>
    <s v="Screener Section 2"/>
    <s v="0"/>
    <s v="0"/>
    <s v="Main Section 3"/>
    <s v="0"/>
    <s v="Main Section 5"/>
    <s v="2023-10-25T11:26:53+07:00"/>
    <s v="2023-10-25T11:26:53+07:00"/>
    <s v="-1"/>
    <s v="403"/>
    <s v="-1"/>
    <s v="NaN"/>
    <s v="NaN"/>
    <s v="-1"/>
    <s v="-1"/>
    <s v="-1"/>
    <s v="168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3"/>
    <n v="-1"/>
    <d v="2023-10-25T10:13:03"/>
    <s v="2234891006"/>
    <s v="Android_Subject"/>
    <m/>
    <d v="1899-12-30T00:38:06"/>
    <d v="2023-10-25T18:00:34"/>
    <m/>
    <d v="9999-12-31T23:59:59"/>
    <m/>
    <m/>
    <b v="1"/>
    <n v="306"/>
    <b v="0"/>
    <m/>
    <m/>
    <m/>
    <s v="Requires Approval"/>
    <n v="7"/>
    <m/>
    <m/>
    <m/>
    <d v="2023-10-25T10:13:03"/>
    <d v="2023-10-25T10:51:09"/>
    <s v="N/A"/>
    <n v="-1"/>
    <s v="-1"/>
    <s v="-1"/>
    <s v="LIVE"/>
    <s v="-1"/>
    <s v=""/>
    <s v="111111118"/>
    <s v="Anita Singh "/>
    <s v="-1"/>
    <s v="-1"/>
    <s v="1025"/>
    <s v="1143"/>
    <s v=""/>
    <s v="111111118-1025-114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1:43:13+07:00"/>
    <s v="-1"/>
    <s v="2023-10-25T11:43:13+07:00"/>
    <s v="SPEAK TO WOMEN WHO ARE 25 - 45 YEARS OF AGE"/>
    <s v="-1"/>
    <s v="-1"/>
    <s v="-1"/>
    <s v="-1"/>
    <s v="-1"/>
    <s v="-1"/>
    <s v="-1"/>
    <s v="2023-10-25"/>
    <s v="11:49:11"/>
    <s v="-1"/>
    <s v="8"/>
    <s v="2023-10-25T11:49:12+07:00"/>
    <s v="-1"/>
    <s v="5"/>
    <s v="-1"/>
    <s v="Mrs Lalita"/>
    <x v="0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25T11:56:13+07:00"/>
    <s v="-1"/>
    <s v="780"/>
    <s v="2023-10-25T11:56:13+07:0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5T12:13:42+07:00"/>
    <s v="-1"/>
    <s v="104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5T12:04:12+07:00"/>
    <s v="2023-10-25T12:14:17+07:00"/>
    <s v="-1"/>
    <s v="1259"/>
    <s v="-1"/>
    <s v="2023-10-25T12:04:12+07:00"/>
    <s v="2023-10-25T12:14:17+07:00"/>
    <s v="2023-10-25T12:14:17+07:00"/>
    <s v="-1"/>
    <s v="1698210857"/>
    <s v="2023-10-25T12:14:17+07:00"/>
    <s v="WILLING TO PARTICIPATE"/>
    <s v="-1"/>
    <s v=""/>
    <s v="-1"/>
    <s v="SAFFOLA MASALA OATS - CLASSIC MASALA CURRENT (AF3)"/>
    <s v="R 5"/>
    <s v="Shrinivas Puri P V T Colony "/>
    <s v="shrinivas Puri"/>
    <s v="110065"/>
    <s v="R 5"/>
    <s v="Shrinivas Puri P V T Colony"/>
    <s v="shrinivas Puri"/>
    <s v="110065"/>
    <s v="8376060111"/>
    <s v="-1"/>
    <s v="8376060111"/>
    <s v="-1"/>
    <s v="SSC/ HSC"/>
    <s v="-1"/>
    <s v="HOUSEWIFE"/>
    <s v=""/>
    <s v="6"/>
    <s v="1"/>
    <s v="1"/>
    <s v="0"/>
    <s v="1"/>
    <s v="1"/>
    <s v="0"/>
    <s v="0"/>
    <s v="1"/>
    <s v="1"/>
    <s v="0"/>
    <s v="1"/>
    <s v="YES"/>
    <s v="2023-10-25T12:21:08+07:00"/>
    <s v="-1"/>
    <s v="1698211268"/>
    <s v="-1"/>
    <s v="-1"/>
    <s v="-1"/>
    <s v="Screener Section 1"/>
    <s v="Screener Section 2"/>
    <s v="0"/>
    <s v="0"/>
    <s v="Main Section 3"/>
    <s v="0"/>
    <s v="Main Section 5"/>
    <s v="2023-10-25T12:21:08+07:00"/>
    <s v="2023-10-25T12:21:08+07:00"/>
    <s v="-1"/>
    <s v="1016"/>
    <s v="-1"/>
    <s v="NaN"/>
    <s v="NaN"/>
    <s v="-1"/>
    <s v="-1"/>
    <s v="-1"/>
    <s v="2275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4"/>
    <n v="-1"/>
    <d v="2023-10-25T11:16:03"/>
    <s v="2234891006"/>
    <s v="Android_Subject"/>
    <m/>
    <d v="1899-12-30T00:29:45"/>
    <d v="2023-10-25T18:00:34"/>
    <m/>
    <d v="9999-12-31T23:59:59"/>
    <m/>
    <m/>
    <b v="1"/>
    <n v="306"/>
    <b v="0"/>
    <m/>
    <s v="28.56259526"/>
    <s v="77.26012259"/>
    <s v="Requires Approval"/>
    <n v="7"/>
    <m/>
    <m/>
    <m/>
    <d v="2023-10-25T11:16:03"/>
    <d v="2023-10-25T11:45:48"/>
    <s v="N/A"/>
    <n v="-1"/>
    <s v="-1"/>
    <s v="-1"/>
    <s v="LIVE"/>
    <s v="-1"/>
    <s v=""/>
    <s v="111111118"/>
    <s v="Anita Singh "/>
    <s v="-1"/>
    <s v="-1"/>
    <s v="1025"/>
    <s v="1246"/>
    <s v=""/>
    <s v="111111118-1025-124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2:46:16+07:00"/>
    <s v="-1"/>
    <s v="2023-10-25T12:46:16+07:00"/>
    <s v="SPEAK TO WOMEN WHO ARE 25 - 45 YEARS OF AGE"/>
    <s v="-1"/>
    <s v="-1"/>
    <s v="-1"/>
    <s v="-1"/>
    <s v="-1"/>
    <s v="-1"/>
    <s v="-1"/>
    <s v="2023-10-25"/>
    <s v="12:46:18"/>
    <s v="-1"/>
    <s v="8"/>
    <s v="2023-10-25T12:46:19+07:00"/>
    <s v="-1"/>
    <s v="5"/>
    <s v="-1"/>
    <s v="Mrs Gulsan Aara Ansari"/>
    <x v="0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5T13:01:50+07:00"/>
    <s v="-1"/>
    <s v="934"/>
    <s v="2023-10-25T13:01:50+07:0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5T13:07:29+07:00"/>
    <s v="-1"/>
    <s v="33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5T13:07:50+07:00"/>
    <s v="2023-10-25T13:07:50+07:00"/>
    <s v="-1"/>
    <s v="1294"/>
    <s v="-1"/>
    <s v="2023-10-25T13:07:50+07:00"/>
    <s v="2023-10-25T13:07:50+07:00"/>
    <s v="2023-10-25T13:07:50+07:00"/>
    <s v="-1"/>
    <s v="1698214070"/>
    <s v="2023-10-25T13:07:50+07:00"/>
    <s v="WILLING TO PARTICIPATE"/>
    <s v="-1"/>
    <s v=""/>
    <s v="-1"/>
    <s v="SAFFOLA MASALA OATS - VEGGIE TWIST CURRENT (BJ6)"/>
    <s v="R 35 B 2nd floor "/>
    <s v="Shrinivas Puri P V T Colony "/>
    <s v="Shrinivas Puri"/>
    <s v="110065"/>
    <s v="R 35 B 2nd floor"/>
    <s v="Shrinivas Puri P V T Colony"/>
    <s v="Shrinivas Puri"/>
    <s v="110065"/>
    <s v="9650331091"/>
    <s v="-1"/>
    <s v="9650331091"/>
    <s v="-1"/>
    <s v="SSC/ HSC"/>
    <s v="-1"/>
    <s v="HOUSEWIFE"/>
    <s v=""/>
    <s v="6"/>
    <s v="1"/>
    <s v="0"/>
    <s v="0"/>
    <s v="2"/>
    <s v="1"/>
    <s v="1"/>
    <s v="1"/>
    <s v="0"/>
    <s v="0"/>
    <s v="1"/>
    <s v="0"/>
    <s v="YES"/>
    <s v="2023-10-25T13:15:46+07:00"/>
    <s v="-1"/>
    <s v="1698214546"/>
    <s v="-1"/>
    <s v="-1"/>
    <s v="-1"/>
    <s v="Screener Section 1"/>
    <s v="Screener Section 2"/>
    <s v="0"/>
    <s v="0"/>
    <s v="Main Section 3"/>
    <s v="0"/>
    <s v="Main Section 5"/>
    <s v="2023-10-25T13:15:46+07:00"/>
    <s v="2023-10-25T13:15:46+07:00"/>
    <s v="-1"/>
    <s v="476"/>
    <s v="-1"/>
    <s v="77.26012259"/>
    <s v="28.56259526"/>
    <s v="77d 15' 36.441&quot; , 28d 33' 45.343&quot;_x000a_null"/>
    <s v="-1"/>
    <s v="-1"/>
    <s v="177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5"/>
    <n v="-1"/>
    <d v="2023-10-25T12:12:05"/>
    <s v="2234891006"/>
    <s v="Android_Subject"/>
    <m/>
    <d v="1899-12-30T00:26:08"/>
    <d v="2023-10-25T18:00:34"/>
    <m/>
    <d v="9999-12-31T23:59:59"/>
    <m/>
    <m/>
    <b v="1"/>
    <n v="306"/>
    <b v="0"/>
    <m/>
    <m/>
    <m/>
    <s v="Requires Approval"/>
    <n v="7"/>
    <m/>
    <m/>
    <m/>
    <d v="2023-10-25T12:12:05"/>
    <d v="2023-10-25T12:38:13"/>
    <s v="N/A"/>
    <n v="-1"/>
    <s v="-1"/>
    <s v="-1"/>
    <s v="LIVE"/>
    <s v="-1"/>
    <s v=""/>
    <s v="111111118"/>
    <s v="Anita Singh "/>
    <s v="-1"/>
    <s v="-1"/>
    <s v="1025"/>
    <s v="1342"/>
    <s v=""/>
    <s v="111111118-1025-1342"/>
    <s v="1"/>
    <s v="1"/>
    <s v="0"/>
    <s v="-1"/>
    <s v="-1"/>
    <s v="77.26003733"/>
    <s v="28.56283979"/>
    <s v="77d 15' 36.134&quot; , 28d 33' 46.223&quot;_x000a_null"/>
    <s v="96"/>
    <s v="-1"/>
    <s v="-1"/>
    <s v="0"/>
    <s v="100%"/>
    <s v="-1"/>
    <s v="CNST1"/>
    <s v="CS9C"/>
    <s v="-1"/>
    <s v="-1"/>
    <s v="-1"/>
    <s v="-1"/>
    <s v="-1"/>
    <s v="2023-10-25T13:42:22+07:00"/>
    <s v="-1"/>
    <s v="2023-10-25T13:42:22+07:00"/>
    <s v="SPEAK TO WOMEN WHO ARE 25 - 45 YEARS OF AGE"/>
    <s v="-1"/>
    <s v="-1"/>
    <s v="-1"/>
    <s v="-1"/>
    <s v="-1"/>
    <s v="-1"/>
    <s v="-1"/>
    <s v="2023-10-25"/>
    <s v="13:42:24"/>
    <s v="-1"/>
    <s v="8"/>
    <s v="2023-10-25T13:42:35+07:00"/>
    <s v="-1"/>
    <s v="5"/>
    <s v="-1"/>
    <s v="Mrs Sonali Bhagat"/>
    <x v="0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5T13:49:51+07:00"/>
    <s v="-1"/>
    <s v="449"/>
    <s v="2023-10-25T13:49:51+07:0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5T13:55:06+07:00"/>
    <s v="-1"/>
    <s v="31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5T13:55:27+07:00"/>
    <s v="2023-10-25T13:55:27+07:00"/>
    <s v="-1"/>
    <s v="784"/>
    <s v="-1"/>
    <s v="2023-10-25T13:55:27+07:00"/>
    <s v="2023-10-25T13:55:27+07:00"/>
    <s v="2023-10-25T13:55:27+07:00"/>
    <s v="-1"/>
    <s v="1698216927"/>
    <s v="2023-10-25T13:55:27+07:00"/>
    <s v="WILLING TO PARTICIPATE"/>
    <s v="-1"/>
    <s v=""/>
    <s v="-1"/>
    <s v="SAFFOLA MASALA OATS - VEGGIE TWIST TEST (LK2)"/>
    <s v="R 35 B"/>
    <s v="Shrinivas Puri P V T Colony "/>
    <s v="Shrinivas Puri"/>
    <s v="110065"/>
    <s v="R 35 B"/>
    <s v="Shrinivas Puri P V T Colony"/>
    <s v="Shrinivas Puri"/>
    <s v="110065"/>
    <s v="7209216480"/>
    <s v="-1"/>
    <s v="7209216480"/>
    <s v="-1"/>
    <s v="SSC/ HSC"/>
    <s v="-1"/>
    <s v="HOUSEWIFE"/>
    <s v=""/>
    <s v="5"/>
    <s v="0"/>
    <s v="2"/>
    <s v="1"/>
    <s v="0"/>
    <s v="1"/>
    <s v="1"/>
    <s v="0"/>
    <s v="0"/>
    <s v="0"/>
    <s v="-1"/>
    <s v="-1"/>
    <s v="YES"/>
    <s v="2023-10-25T14:08:12+07:00"/>
    <s v="-1"/>
    <s v="1698217692"/>
    <s v="-1"/>
    <s v="-1"/>
    <s v="-1"/>
    <s v="Screener Section 1"/>
    <s v="Screener Section 2"/>
    <s v="0"/>
    <s v="0"/>
    <s v="Main Section 3"/>
    <s v="0"/>
    <s v="Main Section 5"/>
    <s v="2023-10-25T14:08:12+07:00"/>
    <s v="2023-10-25T14:08:12+07:00"/>
    <s v="-1"/>
    <s v="766"/>
    <s v="-1"/>
    <s v="NaN"/>
    <s v="NaN"/>
    <s v="-1"/>
    <s v="-1"/>
    <s v="-1"/>
    <s v="155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3436"/>
    <n v="-1"/>
    <d v="2023-10-25T12:56:04"/>
    <s v="2234891006"/>
    <s v="Android_Subject"/>
    <m/>
    <d v="1899-12-30T00:45:08"/>
    <d v="2023-10-25T18:00:34"/>
    <m/>
    <d v="9999-12-31T23:59:59"/>
    <m/>
    <m/>
    <b v="1"/>
    <n v="306"/>
    <b v="0"/>
    <m/>
    <s v="28.56248707"/>
    <s v="77.26041837"/>
    <s v="Requires Approval"/>
    <n v="7"/>
    <m/>
    <m/>
    <m/>
    <d v="2023-10-25T12:56:04"/>
    <d v="2023-10-25T13:41:12"/>
    <s v="N/A"/>
    <n v="-1"/>
    <s v="-1"/>
    <s v="-1"/>
    <s v="LIVE"/>
    <s v="-1"/>
    <s v=""/>
    <s v="111111118"/>
    <s v="Anita Singh "/>
    <s v="-1"/>
    <s v="-1"/>
    <s v="1025"/>
    <s v="1426"/>
    <s v=""/>
    <s v="111111118-1025-142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5T14:27:11+07:00"/>
    <s v="-1"/>
    <s v="2023-10-25T14:27:11+07:00"/>
    <s v="SPEAK TO WOMEN WHO ARE 25 - 45 YEARS OF AGE"/>
    <s v="-1"/>
    <s v="-1"/>
    <s v="-1"/>
    <s v="-1"/>
    <s v="-1"/>
    <s v="-1"/>
    <s v="-1"/>
    <s v="2023-10-25"/>
    <s v="14:27:14"/>
    <s v="-1"/>
    <s v="8"/>
    <s v="2023-10-25T14:27:15+07:00"/>
    <s v="-1"/>
    <s v="5"/>
    <s v="-1"/>
    <s v="Mamta Pandey"/>
    <x v="0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5T14:45:05+07:00"/>
    <s v="-1"/>
    <s v="1074"/>
    <s v="2023-10-25T14:45:05+07:0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MTR Flavored Oats"/>
    <s v="Patanjali Flavored Oats"/>
    <s v="0"/>
    <s v="Saffola Masala Oats"/>
    <s v="Sundrop Flavored Oats"/>
    <s v="Tata Soulful Flavored Oats"/>
    <s v="Yogabar"/>
    <s v="0"/>
    <s v="0"/>
    <s v="0"/>
    <s v="0"/>
    <s v="0"/>
    <s v="Britannia Healthy Start Flavored Oats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Maggi Oats Noodles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Maggi Masala Noodles"/>
    <s v="2023-10-25T14:49:19+07:00"/>
    <s v="-1"/>
    <s v="25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5T14:50:23+07:00"/>
    <s v="2023-10-25T14:50:23+07:00"/>
    <s v="-1"/>
    <s v="1391"/>
    <s v="-1"/>
    <s v="2023-10-25T14:50:23+07:00"/>
    <s v="2023-10-25T14:50:23+07:00"/>
    <s v="2023-10-25T14:50:23+07:00"/>
    <s v="-1"/>
    <s v="1698220223"/>
    <s v="2023-10-25T14:50:23+07:00"/>
    <s v="WILLING TO PARTICIPATE"/>
    <s v="-1"/>
    <s v=""/>
    <s v="-1"/>
    <s v="SAFFOLA MASALA OATS - CLASSIC MASALA TEST (NP9)"/>
    <s v="R 25"/>
    <s v="Shrinivas Puri P V T Colony "/>
    <s v="Shrinivas Puri"/>
    <s v="110065"/>
    <s v="R 25"/>
    <s v="Shrinivas Puri P V T Colony"/>
    <s v="Shrinivas Puri"/>
    <s v="110065"/>
    <s v="7011906929"/>
    <s v="-1"/>
    <s v="7011906929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25T15:11:11+07:00"/>
    <s v="-1"/>
    <s v="1698221471"/>
    <s v="-1"/>
    <s v="-1"/>
    <s v="-1"/>
    <s v="Screener Section 1"/>
    <s v="Screener Section 2"/>
    <s v="0"/>
    <s v="0"/>
    <s v="Main Section 3"/>
    <s v="0"/>
    <s v="Main Section 5"/>
    <s v="2023-10-25T15:11:11+07:00"/>
    <s v="2023-10-25T15:11:11+07:00"/>
    <s v="-1"/>
    <s v="1249"/>
    <s v="-1"/>
    <s v="77.26041837"/>
    <s v="28.56248707"/>
    <s v="77d 15' 37.506&quot; , 28d 33' 44.953&quot;_x000a_null"/>
    <s v="-1"/>
    <s v="-1"/>
    <s v="2640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4704"/>
    <n v="-1"/>
    <d v="2023-10-25T18:28:33"/>
    <s v="2234891001"/>
    <s v="Android_Subject"/>
    <m/>
    <d v="1899-12-30T00:10:05"/>
    <d v="2023-10-25T18:38:40"/>
    <m/>
    <d v="9999-12-31T23:59:59"/>
    <m/>
    <m/>
    <b v="1"/>
    <n v="306"/>
    <b v="0"/>
    <m/>
    <s v="28.49582"/>
    <s v="77.304248333"/>
    <s v="Requires Approval"/>
    <n v="5.5"/>
    <m/>
    <m/>
    <m/>
    <d v="2023-10-25T18:28:33"/>
    <d v="2023-10-25T18:38:38"/>
    <s v="N/A"/>
    <n v="-1"/>
    <s v="-1"/>
    <s v="-1"/>
    <s v="LIVE"/>
    <s v="-1"/>
    <s v=""/>
    <s v="111111112"/>
    <s v="astha"/>
    <s v="-1"/>
    <s v="-1"/>
    <s v="1025"/>
    <s v="1828"/>
    <s v=""/>
    <s v="111111112-1025-1828"/>
    <s v="1"/>
    <s v="1"/>
    <s v="0"/>
    <s v="-1"/>
    <s v="-1"/>
    <s v="77.304185"/>
    <s v="28.49575333333333"/>
    <s v="77d 18' 15.066&quot; , 28d 29' 44.712&quot;_x000a_null"/>
    <s v="96"/>
    <s v="-1"/>
    <s v="-1"/>
    <s v="0"/>
    <s v="100%"/>
    <s v="-1"/>
    <s v="CNST1"/>
    <s v="CS9C"/>
    <s v="-1"/>
    <s v="-1"/>
    <s v="-1"/>
    <s v="-1"/>
    <s v="-1"/>
    <s v="2023-10-25T18:28:45+05:30"/>
    <s v="-1"/>
    <s v="2023-10-25T18:28:45+05:30"/>
    <s v="SPEAK TO WOMEN WHO ARE 25 - 45 YEARS OF AGE"/>
    <s v="-1"/>
    <s v="-1"/>
    <s v="-1"/>
    <s v="-1"/>
    <s v="-1"/>
    <s v="-1"/>
    <s v="-1"/>
    <s v="2023-10-25"/>
    <s v="18:28:51"/>
    <s v="-1"/>
    <s v="8"/>
    <s v="2023-10-25T18:28:54+05:30"/>
    <s v="-1"/>
    <s v="5"/>
    <s v="-1"/>
    <s v="simran arora"/>
    <x v="0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SSC/ HSC"/>
    <s v="SELF-EMPLOYED/PROFESSIONAL"/>
    <s v="B2"/>
    <s v="-1"/>
    <s v="B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5T18:31:59+05:30"/>
    <s v="-1"/>
    <s v="194"/>
    <s v="2023-10-25T18:31:59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9 months"/>
    <s v="0"/>
    <s v="0"/>
    <s v="0"/>
    <s v="0"/>
    <s v="Kellogg's"/>
    <s v="Kellogg's Chocos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Kellogg's"/>
    <s v="0"/>
    <s v="0"/>
    <s v="0"/>
    <s v="0"/>
    <s v="0"/>
    <s v="0"/>
    <s v="Kwality"/>
    <s v="0"/>
    <s v="0"/>
    <s v="0"/>
    <s v="Soulfull"/>
    <s v="0"/>
    <s v="0"/>
    <s v="0"/>
    <s v="0"/>
    <s v="0"/>
    <s v="0"/>
    <s v="Soulfull"/>
    <s v="Ching's Instant Noodles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5T18:35:41+05:30"/>
    <s v="-1"/>
    <s v="22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8:35:47+05:30"/>
    <s v="2023-10-25T18:35:47+05:30"/>
    <s v="-1"/>
    <s v="422"/>
    <s v="-1"/>
    <s v="2023-10-25T18:35:47+05:30"/>
    <s v="2023-10-25T18:35:47+05:30"/>
    <s v="2023-10-25T18:35:47+05:30"/>
    <s v="-1"/>
    <s v="1698239147"/>
    <s v="2023-10-25T18:35:47+05:30"/>
    <s v="WILLING TO PARTICIPATE"/>
    <s v="-1"/>
    <s v=""/>
    <s v="-1"/>
    <s v="SAFFOLA MASALA OATS - CLASSIC MASALA TEST (NP9)"/>
    <s v="E_12 Lajpat Nagar part _1"/>
    <s v="near by shani mandir"/>
    <s v="new delhi"/>
    <s v="110024"/>
    <s v="E_12 Lajpat Nagar part _1"/>
    <s v="near by shani mandir"/>
    <s v="new delhi"/>
    <s v="110024"/>
    <s v="9899417160"/>
    <s v="-1"/>
    <s v="9899417160"/>
    <s v="-1"/>
    <s v="SSC/ HSC"/>
    <s v="-1"/>
    <s v="EMPLOYED"/>
    <s v="Working part time"/>
    <s v="4"/>
    <s v="0"/>
    <s v="0"/>
    <s v="1"/>
    <s v="2"/>
    <s v="1"/>
    <s v="0"/>
    <s v="0"/>
    <s v="0"/>
    <s v="0"/>
    <s v="-1"/>
    <s v="-1"/>
    <s v="YES"/>
    <s v="2023-10-25T18:38:37+05:30"/>
    <s v="-1"/>
    <s v="1698239317"/>
    <s v="-1"/>
    <s v="-1"/>
    <s v="-1"/>
    <s v="Screener Section 1"/>
    <s v="Screener Section 2"/>
    <s v="0"/>
    <s v="0"/>
    <s v="Main Section 3"/>
    <s v="0"/>
    <s v="Main Section 5"/>
    <s v="2023-10-25T18:38:37+05:30"/>
    <s v="2023-10-25T18:38:37+05:30"/>
    <s v="-1"/>
    <s v="170"/>
    <s v="-1"/>
    <s v="77.30424833333333"/>
    <s v="28.495820000000002"/>
    <s v="77d 18' 15.294&quot; , 28d 29' 44.952&quot;_x000a_null"/>
    <s v="-1"/>
    <s v="-1"/>
    <s v="592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775498"/>
    <n v="-1"/>
    <d v="2023-10-25T18:50:38"/>
    <s v="2234891001"/>
    <s v="Android_Subject"/>
    <m/>
    <d v="1899-12-30T00:09:18"/>
    <d v="2023-10-25T18:59:58"/>
    <m/>
    <d v="9999-12-31T23:59:59"/>
    <m/>
    <m/>
    <b v="1"/>
    <n v="306"/>
    <b v="0"/>
    <m/>
    <s v="28.49588"/>
    <s v="77.30428"/>
    <s v="Requires Approval"/>
    <n v="5.5"/>
    <m/>
    <m/>
    <m/>
    <d v="2023-10-25T18:50:38"/>
    <d v="2023-10-25T18:59:56"/>
    <s v="N/A"/>
    <n v="-1"/>
    <s v="-1"/>
    <s v="-1"/>
    <s v="LIVE"/>
    <s v="-1"/>
    <s v=""/>
    <s v="111111112"/>
    <s v="astha"/>
    <s v="-1"/>
    <s v="-1"/>
    <s v="1025"/>
    <s v="1850"/>
    <s v=""/>
    <s v="111111112-1025-1850"/>
    <s v="1"/>
    <s v="1"/>
    <s v="0"/>
    <s v="-1"/>
    <s v="-1"/>
    <s v="77.30436333333334"/>
    <s v="28.495656666666665"/>
    <s v="77d 18' 15.708&quot; , 28d 29' 44.364&quot;_x000a_null"/>
    <s v="96"/>
    <s v="-1"/>
    <s v="-1"/>
    <s v="0"/>
    <s v="100%"/>
    <s v="-1"/>
    <s v="CNST1"/>
    <s v="CS9C"/>
    <s v="-1"/>
    <s v="-1"/>
    <s v="-1"/>
    <s v="-1"/>
    <s v="-1"/>
    <s v="2023-10-25T18:50:46+05:30"/>
    <s v="-1"/>
    <s v="2023-10-25T18:50:46+05:30"/>
    <s v="SPEAK TO WOMEN WHO ARE 25 - 45 YEARS OF AGE"/>
    <s v="-1"/>
    <s v="-1"/>
    <s v="-1"/>
    <s v="-1"/>
    <s v="-1"/>
    <s v="-1"/>
    <s v="-1"/>
    <s v="2023-10-25"/>
    <s v="18:50:55"/>
    <s v="-1"/>
    <s v="8"/>
    <s v="2023-10-25T18:50:57+05:30"/>
    <s v="-1"/>
    <s v="5"/>
    <s v="-1"/>
    <s v="seema"/>
    <x v="0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5T18:53:32+05:30"/>
    <s v="-1"/>
    <s v="166"/>
    <s v="2023-10-25T18:53:3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BOTH PURCHASES OF 'FLAVORED OATS / MASALA OATS'"/>
    <s v="-1"/>
    <s v="-1"/>
    <s v="-1"/>
    <s v="-1"/>
    <s v="-1"/>
    <s v="Regularly since 3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Ching's Instant Noodles"/>
    <s v="0"/>
    <s v="0"/>
    <s v="Maggi Masala Noodles"/>
    <s v="Maggi Oats Noodles"/>
    <s v="0"/>
    <s v="0"/>
    <s v="Maggi Cuppa Noodles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Saffola Oodles"/>
    <s v="2023-10-25T18:57:17+05:30"/>
    <s v="-1"/>
    <s v="22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5T18:57:24+05:30"/>
    <s v="2023-10-25T18:57:24+05:30"/>
    <s v="-1"/>
    <s v="399"/>
    <s v="-1"/>
    <s v="2023-10-25T18:57:24+05:30"/>
    <s v="2023-10-25T18:57:24+05:30"/>
    <s v="2023-10-25T18:57:24+05:30"/>
    <s v="-1"/>
    <s v="1698240444"/>
    <s v="2023-10-25T18:57:24+05:30"/>
    <s v="WILLING TO PARTICIPATE"/>
    <s v="-1"/>
    <s v=""/>
    <s v="-1"/>
    <s v="SAFFOLA MASALA OATS - CLASSIC MASALA TEST (NP9)"/>
    <s v="F-113 "/>
    <s v="lajpat nagar 2"/>
    <s v="new delhi"/>
    <s v="110024"/>
    <s v="F-113"/>
    <s v="lajpat nagar 2"/>
    <s v="new delhi"/>
    <s v="110024"/>
    <s v="8860968468"/>
    <s v="-1"/>
    <s v="8860968468"/>
    <s v="-1"/>
    <s v="GRADUATE/ POST GRADUATE: GENERAL"/>
    <s v="-1"/>
    <s v="HOUSEWIFE"/>
    <s v=""/>
    <s v="3"/>
    <s v="0"/>
    <s v="0"/>
    <s v="0"/>
    <s v="0"/>
    <s v="1"/>
    <s v="1"/>
    <s v="1"/>
    <s v="0"/>
    <s v="0"/>
    <s v="-1"/>
    <s v="-1"/>
    <s v="YES"/>
    <s v="2023-10-25T18:59:55+05:30"/>
    <s v="-1"/>
    <s v="1698240595"/>
    <s v="-1"/>
    <s v="-1"/>
    <s v="-1"/>
    <s v="Screener Section 1"/>
    <s v="Screener Section 2"/>
    <s v="0"/>
    <s v="0"/>
    <s v="Main Section 3"/>
    <s v="0"/>
    <s v="Main Section 5"/>
    <s v="2023-10-25T18:59:55+05:30"/>
    <s v="2023-10-25T18:59:55+05:30"/>
    <s v="-1"/>
    <s v="150"/>
    <s v="-1"/>
    <s v="77.30428"/>
    <s v="28.495880000000003"/>
    <s v="77d 18' 15.408&quot; , 28d 29' 45.168&quot;_x000a_null"/>
    <s v="-1"/>
    <s v="-1"/>
    <s v="549"/>
    <s v="-1"/>
    <s v="-1"/>
    <s v="-1"/>
    <s v="-1"/>
    <s v="-1"/>
    <s v="-1"/>
    <s v="-1"/>
    <x v="0"/>
    <x v="0"/>
    <x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104" firstHeaderRow="1" firstDataRow="2" firstDataCol="1"/>
  <pivotFields count="532">
    <pivotField showAll="0"/>
    <pivotField showAll="0"/>
    <pivotField numFmtId="22" showAll="0"/>
    <pivotField showAll="0"/>
    <pivotField showAll="0"/>
    <pivotField showAll="0"/>
    <pivotField showAll="0"/>
    <pivotField numFmtId="22" showAll="0"/>
    <pivotField showAll="0"/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6">
        <item x="10"/>
        <item x="7"/>
        <item x="18"/>
        <item x="15"/>
        <item x="14"/>
        <item x="12"/>
        <item x="25"/>
        <item x="4"/>
        <item x="19"/>
        <item x="20"/>
        <item x="9"/>
        <item x="2"/>
        <item x="30"/>
        <item x="1"/>
        <item x="29"/>
        <item x="28"/>
        <item x="16"/>
        <item x="11"/>
        <item x="3"/>
        <item x="17"/>
        <item x="26"/>
        <item x="31"/>
        <item x="5"/>
        <item x="32"/>
        <item x="8"/>
        <item x="21"/>
        <item x="24"/>
        <item x="33"/>
        <item x="0"/>
        <item x="34"/>
        <item x="27"/>
        <item x="6"/>
        <item x="22"/>
        <item x="23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9">
        <item x="0"/>
        <item x="1"/>
        <item x="2"/>
        <item x="7"/>
        <item x="3"/>
        <item x="5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81"/>
    <field x="82"/>
  </rowFields>
  <rowItems count="100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8"/>
    </i>
    <i r="1">
      <x v="30"/>
    </i>
    <i r="1">
      <x v="31"/>
    </i>
    <i r="1">
      <x v="32"/>
    </i>
    <i r="1">
      <x v="33"/>
    </i>
    <i r="1">
      <x v="3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6"/>
    </i>
    <i r="1">
      <x v="28"/>
    </i>
    <i r="1">
      <x v="31"/>
    </i>
    <i r="1">
      <x v="32"/>
    </i>
    <i r="1">
      <x v="33"/>
    </i>
    <i r="1">
      <x v="3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8"/>
    </i>
    <i r="1">
      <x v="30"/>
    </i>
    <i r="1">
      <x v="31"/>
    </i>
    <i r="1">
      <x v="32"/>
    </i>
    <i r="1">
      <x v="33"/>
    </i>
    <i r="1">
      <x v="34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t="grand">
      <x/>
    </i>
  </rowItems>
  <colFields count="1">
    <field x="368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CICEL" fld="36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4"/>
  <sheetViews>
    <sheetView workbookViewId="0">
      <selection activeCell="N11" sqref="N11"/>
    </sheetView>
  </sheetViews>
  <sheetFormatPr defaultRowHeight="15" x14ac:dyDescent="0.25"/>
  <cols>
    <col min="1" max="1" width="13.140625" bestFit="1" customWidth="1"/>
    <col min="2" max="4" width="6.85546875" customWidth="1"/>
    <col min="5" max="5" width="6.7109375" customWidth="1"/>
    <col min="6" max="6" width="6.28515625" customWidth="1"/>
    <col min="7" max="7" width="6" customWidth="1"/>
    <col min="8" max="8" width="6.42578125" customWidth="1"/>
    <col min="9" max="9" width="6.7109375" customWidth="1"/>
    <col min="10" max="10" width="10.7109375" bestFit="1" customWidth="1"/>
  </cols>
  <sheetData>
    <row r="3" spans="1:12" x14ac:dyDescent="0.25">
      <c r="A3" s="4" t="s">
        <v>1149</v>
      </c>
      <c r="B3" s="4" t="s">
        <v>1148</v>
      </c>
      <c r="K3" s="16" t="s">
        <v>1150</v>
      </c>
      <c r="L3" s="18" t="s">
        <v>1151</v>
      </c>
    </row>
    <row r="4" spans="1:12" ht="15.75" thickBot="1" x14ac:dyDescent="0.3">
      <c r="A4" s="4" t="s">
        <v>1146</v>
      </c>
      <c r="B4" t="s">
        <v>45</v>
      </c>
      <c r="C4" t="s">
        <v>104</v>
      </c>
      <c r="D4" t="s">
        <v>599</v>
      </c>
      <c r="E4" t="s">
        <v>242</v>
      </c>
      <c r="F4" t="s">
        <v>1011</v>
      </c>
      <c r="G4" t="s">
        <v>282</v>
      </c>
      <c r="H4" t="s">
        <v>679</v>
      </c>
      <c r="I4" t="s">
        <v>757</v>
      </c>
      <c r="J4" t="s">
        <v>1147</v>
      </c>
      <c r="K4" s="17"/>
      <c r="L4" s="19"/>
    </row>
    <row r="5" spans="1:12" ht="14.45" x14ac:dyDescent="0.35">
      <c r="A5" s="5" t="s">
        <v>747</v>
      </c>
      <c r="B5" s="7">
        <v>17</v>
      </c>
      <c r="C5" s="7">
        <v>14</v>
      </c>
      <c r="D5" s="7">
        <v>25</v>
      </c>
      <c r="E5" s="7">
        <v>15</v>
      </c>
      <c r="F5" s="7">
        <v>18</v>
      </c>
      <c r="G5" s="7">
        <v>12</v>
      </c>
      <c r="H5" s="7">
        <v>19</v>
      </c>
      <c r="I5" s="7">
        <v>11</v>
      </c>
      <c r="J5" s="7">
        <v>131</v>
      </c>
      <c r="K5" s="9"/>
      <c r="L5" s="10"/>
    </row>
    <row r="6" spans="1:12" ht="14.45" x14ac:dyDescent="0.35">
      <c r="A6" s="6" t="s">
        <v>636</v>
      </c>
      <c r="B6" s="7">
        <v>1</v>
      </c>
      <c r="C6" s="7"/>
      <c r="D6" s="7">
        <v>1</v>
      </c>
      <c r="E6" s="7">
        <v>2</v>
      </c>
      <c r="F6" s="7"/>
      <c r="G6" s="7">
        <v>1</v>
      </c>
      <c r="H6" s="7"/>
      <c r="I6" s="7">
        <v>1</v>
      </c>
      <c r="J6" s="7">
        <v>6</v>
      </c>
      <c r="K6" s="11">
        <v>6</v>
      </c>
      <c r="L6" s="12">
        <f>K6-GETPIVOTDATA("CICEL",$A$3,"CITY","Delhi","CSAMP","SP 1")</f>
        <v>0</v>
      </c>
    </row>
    <row r="7" spans="1:12" ht="14.45" x14ac:dyDescent="0.35">
      <c r="A7" s="6" t="s">
        <v>954</v>
      </c>
      <c r="B7" s="7"/>
      <c r="C7" s="7"/>
      <c r="D7" s="7">
        <v>1</v>
      </c>
      <c r="E7" s="7">
        <v>1</v>
      </c>
      <c r="F7" s="7">
        <v>1</v>
      </c>
      <c r="G7" s="7">
        <v>1</v>
      </c>
      <c r="H7" s="7">
        <v>2</v>
      </c>
      <c r="I7" s="7"/>
      <c r="J7" s="7">
        <v>6</v>
      </c>
      <c r="K7" s="11">
        <v>6</v>
      </c>
      <c r="L7" s="12">
        <f>K7-GETPIVOTDATA("CICEL",$A$3,"CITY","Delhi","CSAMP","SP 11")</f>
        <v>0</v>
      </c>
    </row>
    <row r="8" spans="1:12" ht="14.45" x14ac:dyDescent="0.35">
      <c r="A8" s="6" t="s">
        <v>392</v>
      </c>
      <c r="B8" s="7"/>
      <c r="C8" s="7"/>
      <c r="D8" s="7">
        <v>1</v>
      </c>
      <c r="E8" s="7">
        <v>1</v>
      </c>
      <c r="F8" s="7"/>
      <c r="G8" s="7"/>
      <c r="H8" s="7">
        <v>1</v>
      </c>
      <c r="I8" s="7">
        <v>1</v>
      </c>
      <c r="J8" s="7">
        <v>4</v>
      </c>
      <c r="K8" s="11">
        <v>6</v>
      </c>
      <c r="L8" s="12">
        <f>K8-GETPIVOTDATA("CICEL",$A$3,"CITY","Delhi","CSAMP","SP 12")</f>
        <v>2</v>
      </c>
    </row>
    <row r="9" spans="1:12" ht="14.45" x14ac:dyDescent="0.35">
      <c r="A9" s="6" t="s">
        <v>114</v>
      </c>
      <c r="B9" s="7">
        <v>1</v>
      </c>
      <c r="C9" s="7"/>
      <c r="D9" s="7">
        <v>2</v>
      </c>
      <c r="E9" s="7"/>
      <c r="F9" s="7">
        <v>1</v>
      </c>
      <c r="G9" s="7"/>
      <c r="H9" s="7">
        <v>1</v>
      </c>
      <c r="I9" s="7"/>
      <c r="J9" s="7">
        <v>5</v>
      </c>
      <c r="K9" s="11">
        <v>6</v>
      </c>
      <c r="L9" s="12">
        <f>K9-GETPIVOTDATA("CICEL",$A$3,"CITY","Delhi","CSAMP","SP 13")</f>
        <v>1</v>
      </c>
    </row>
    <row r="10" spans="1:12" ht="14.45" x14ac:dyDescent="0.35">
      <c r="A10" s="6" t="s">
        <v>725</v>
      </c>
      <c r="B10" s="7"/>
      <c r="C10" s="7"/>
      <c r="D10" s="7"/>
      <c r="E10" s="7"/>
      <c r="F10" s="7">
        <v>2</v>
      </c>
      <c r="G10" s="7"/>
      <c r="H10" s="7">
        <v>2</v>
      </c>
      <c r="I10" s="7"/>
      <c r="J10" s="7">
        <v>4</v>
      </c>
      <c r="K10" s="11">
        <v>6</v>
      </c>
      <c r="L10" s="12">
        <f>K10-GETPIVOTDATA("CICEL",$A$3,"CITY","Delhi","CSAMP","SP 14")</f>
        <v>2</v>
      </c>
    </row>
    <row r="11" spans="1:12" ht="14.45" x14ac:dyDescent="0.35">
      <c r="A11" s="6" t="s">
        <v>180</v>
      </c>
      <c r="B11" s="7"/>
      <c r="C11" s="7">
        <v>1</v>
      </c>
      <c r="D11" s="7"/>
      <c r="E11" s="7">
        <v>1</v>
      </c>
      <c r="F11" s="7">
        <v>1</v>
      </c>
      <c r="G11" s="7">
        <v>2</v>
      </c>
      <c r="H11" s="7"/>
      <c r="I11" s="7"/>
      <c r="J11" s="7">
        <v>5</v>
      </c>
      <c r="K11" s="11">
        <v>6</v>
      </c>
      <c r="L11" s="12">
        <f>K11-GETPIVOTDATA("CICEL",$A$3,"CITY","Delhi","CSAMP","SP 15")</f>
        <v>1</v>
      </c>
    </row>
    <row r="12" spans="1:12" ht="14.45" x14ac:dyDescent="0.35">
      <c r="A12" s="6" t="s">
        <v>781</v>
      </c>
      <c r="B12" s="7"/>
      <c r="C12" s="7">
        <v>1</v>
      </c>
      <c r="D12" s="7"/>
      <c r="E12" s="7">
        <v>2</v>
      </c>
      <c r="F12" s="7">
        <v>1</v>
      </c>
      <c r="G12" s="7"/>
      <c r="H12" s="7"/>
      <c r="I12" s="7">
        <v>1</v>
      </c>
      <c r="J12" s="7">
        <v>5</v>
      </c>
      <c r="K12" s="11">
        <v>6</v>
      </c>
      <c r="L12" s="12">
        <f>K12-GETPIVOTDATA("CICEL",$A$3,"CITY","Delhi","CSAMP","SP 16")</f>
        <v>1</v>
      </c>
    </row>
    <row r="13" spans="1:12" ht="14.45" x14ac:dyDescent="0.35">
      <c r="A13" s="6" t="s">
        <v>513</v>
      </c>
      <c r="B13" s="7"/>
      <c r="C13" s="7"/>
      <c r="D13" s="7">
        <v>1</v>
      </c>
      <c r="E13" s="7"/>
      <c r="F13" s="7"/>
      <c r="G13" s="7">
        <v>1</v>
      </c>
      <c r="H13" s="7">
        <v>2</v>
      </c>
      <c r="I13" s="7">
        <v>1</v>
      </c>
      <c r="J13" s="7">
        <v>5</v>
      </c>
      <c r="K13" s="11">
        <v>6</v>
      </c>
      <c r="L13" s="12">
        <f>K13-GETPIVOTDATA("CICEL",$A$3,"CITY","Delhi","CSAMP","SP 17")</f>
        <v>1</v>
      </c>
    </row>
    <row r="14" spans="1:12" ht="14.45" x14ac:dyDescent="0.35">
      <c r="A14" s="6" t="s">
        <v>1107</v>
      </c>
      <c r="B14" s="7"/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/>
      <c r="I14" s="7"/>
      <c r="J14" s="7">
        <v>5</v>
      </c>
      <c r="K14" s="11">
        <v>6</v>
      </c>
      <c r="L14" s="12">
        <f>K14-GETPIVOTDATA("CICEL",$A$3,"CITY","Delhi","CSAMP","SP 18")</f>
        <v>1</v>
      </c>
    </row>
    <row r="15" spans="1:12" ht="14.45" x14ac:dyDescent="0.35">
      <c r="A15" s="6" t="s">
        <v>577</v>
      </c>
      <c r="B15" s="7"/>
      <c r="C15" s="7"/>
      <c r="D15" s="7"/>
      <c r="E15" s="7"/>
      <c r="F15" s="7">
        <v>1</v>
      </c>
      <c r="G15" s="7">
        <v>1</v>
      </c>
      <c r="H15" s="7">
        <v>2</v>
      </c>
      <c r="I15" s="7">
        <v>1</v>
      </c>
      <c r="J15" s="7">
        <v>5</v>
      </c>
      <c r="K15" s="11">
        <v>6</v>
      </c>
      <c r="L15" s="12">
        <f>K15-GETPIVOTDATA("CICEL",$A$3,"CITY","Delhi","CSAMP","SP 19")</f>
        <v>1</v>
      </c>
    </row>
    <row r="16" spans="1:12" ht="14.45" x14ac:dyDescent="0.35">
      <c r="A16" s="6" t="s">
        <v>389</v>
      </c>
      <c r="B16" s="7"/>
      <c r="C16" s="7">
        <v>1</v>
      </c>
      <c r="D16" s="7">
        <v>1</v>
      </c>
      <c r="E16" s="7"/>
      <c r="F16" s="7">
        <v>1</v>
      </c>
      <c r="G16" s="7"/>
      <c r="H16" s="7">
        <v>1</v>
      </c>
      <c r="I16" s="7"/>
      <c r="J16" s="7">
        <v>4</v>
      </c>
      <c r="K16" s="11">
        <v>6</v>
      </c>
      <c r="L16" s="12">
        <f>K16-GETPIVOTDATA("CICEL",$A$3,"CITY","Delhi","CSAMP","SP 20")</f>
        <v>2</v>
      </c>
    </row>
    <row r="17" spans="1:12" ht="14.45" x14ac:dyDescent="0.35">
      <c r="A17" s="6" t="s">
        <v>1006</v>
      </c>
      <c r="B17" s="7"/>
      <c r="C17" s="7">
        <v>1</v>
      </c>
      <c r="D17" s="7"/>
      <c r="E17" s="7">
        <v>1</v>
      </c>
      <c r="F17" s="7">
        <v>1</v>
      </c>
      <c r="G17" s="7"/>
      <c r="H17" s="7">
        <v>1</v>
      </c>
      <c r="I17" s="7">
        <v>1</v>
      </c>
      <c r="J17" s="7">
        <v>5</v>
      </c>
      <c r="K17" s="11">
        <v>6</v>
      </c>
      <c r="L17" s="12">
        <f>K17-GETPIVOTDATA("CICEL",$A$3,"CITY","Delhi","CSAMP","SP 21")</f>
        <v>1</v>
      </c>
    </row>
    <row r="18" spans="1:12" ht="14.45" x14ac:dyDescent="0.35">
      <c r="A18" s="6" t="s">
        <v>458</v>
      </c>
      <c r="B18" s="7"/>
      <c r="C18" s="7"/>
      <c r="D18" s="7">
        <v>1</v>
      </c>
      <c r="E18" s="7"/>
      <c r="F18" s="7">
        <v>1</v>
      </c>
      <c r="G18" s="7">
        <v>1</v>
      </c>
      <c r="H18" s="7">
        <v>2</v>
      </c>
      <c r="I18" s="7"/>
      <c r="J18" s="7">
        <v>5</v>
      </c>
      <c r="K18" s="11">
        <v>6</v>
      </c>
      <c r="L18" s="12">
        <f>K18-GETPIVOTDATA("CICEL",$A$3,"CITY","Delhi","CSAMP","SP 22")</f>
        <v>1</v>
      </c>
    </row>
    <row r="19" spans="1:12" ht="14.45" x14ac:dyDescent="0.35">
      <c r="A19" s="6" t="s">
        <v>1069</v>
      </c>
      <c r="B19" s="7"/>
      <c r="C19" s="7">
        <v>1</v>
      </c>
      <c r="D19" s="7"/>
      <c r="E19" s="7">
        <v>1</v>
      </c>
      <c r="F19" s="7">
        <v>1</v>
      </c>
      <c r="G19" s="7"/>
      <c r="H19" s="7"/>
      <c r="I19" s="7"/>
      <c r="J19" s="7">
        <v>3</v>
      </c>
      <c r="K19" s="11">
        <v>6</v>
      </c>
      <c r="L19" s="12">
        <f>K19-GETPIVOTDATA("CICEL",$A$3,"CITY","Delhi","CSAMP","SP 23")</f>
        <v>3</v>
      </c>
    </row>
    <row r="20" spans="1:12" ht="14.45" x14ac:dyDescent="0.35">
      <c r="A20" s="6" t="s">
        <v>779</v>
      </c>
      <c r="B20" s="7">
        <v>1</v>
      </c>
      <c r="C20" s="7">
        <v>1</v>
      </c>
      <c r="D20" s="7">
        <v>1</v>
      </c>
      <c r="E20" s="7"/>
      <c r="F20" s="7">
        <v>1</v>
      </c>
      <c r="G20" s="7"/>
      <c r="H20" s="7">
        <v>1</v>
      </c>
      <c r="I20" s="7"/>
      <c r="J20" s="7">
        <v>5</v>
      </c>
      <c r="K20" s="11">
        <v>6</v>
      </c>
      <c r="L20" s="12">
        <f>K20-GETPIVOTDATA("CICEL",$A$3,"CITY","Delhi","CSAMP","SP 24")</f>
        <v>1</v>
      </c>
    </row>
    <row r="21" spans="1:12" ht="14.45" x14ac:dyDescent="0.35">
      <c r="A21" s="6" t="s">
        <v>241</v>
      </c>
      <c r="B21" s="7">
        <v>1</v>
      </c>
      <c r="C21" s="7">
        <v>2</v>
      </c>
      <c r="D21" s="7">
        <v>1</v>
      </c>
      <c r="E21" s="7">
        <v>1</v>
      </c>
      <c r="F21" s="7"/>
      <c r="G21" s="7"/>
      <c r="H21" s="7"/>
      <c r="I21" s="7"/>
      <c r="J21" s="7">
        <v>5</v>
      </c>
      <c r="K21" s="11">
        <v>6</v>
      </c>
      <c r="L21" s="12">
        <f>K21-GETPIVOTDATA("CICEL",$A$3,"CITY","Delhi","CSAMP","SP 25")</f>
        <v>1</v>
      </c>
    </row>
    <row r="22" spans="1:12" ht="14.45" x14ac:dyDescent="0.35">
      <c r="A22" s="6" t="s">
        <v>834</v>
      </c>
      <c r="B22" s="7">
        <v>2</v>
      </c>
      <c r="C22" s="7"/>
      <c r="D22" s="7"/>
      <c r="E22" s="7">
        <v>1</v>
      </c>
      <c r="F22" s="7">
        <v>1</v>
      </c>
      <c r="G22" s="7"/>
      <c r="H22" s="7"/>
      <c r="I22" s="7">
        <v>1</v>
      </c>
      <c r="J22" s="7">
        <v>5</v>
      </c>
      <c r="K22" s="11">
        <v>6</v>
      </c>
      <c r="L22" s="12">
        <f>K22-GETPIVOTDATA("CICEL",$A$3,"CITY","Delhi","CSAMP","SP 26")</f>
        <v>1</v>
      </c>
    </row>
    <row r="23" spans="1:12" ht="14.45" x14ac:dyDescent="0.35">
      <c r="A23" s="6" t="s">
        <v>305</v>
      </c>
      <c r="B23" s="7"/>
      <c r="C23" s="7"/>
      <c r="D23" s="7">
        <v>1</v>
      </c>
      <c r="E23" s="7"/>
      <c r="F23" s="7"/>
      <c r="G23" s="7">
        <v>2</v>
      </c>
      <c r="H23" s="7">
        <v>1</v>
      </c>
      <c r="I23" s="7">
        <v>1</v>
      </c>
      <c r="J23" s="7">
        <v>5</v>
      </c>
      <c r="K23" s="11">
        <v>6</v>
      </c>
      <c r="L23" s="12">
        <f>K23-GETPIVOTDATA("CICEL",$A$3,"CITY","Delhi","CSAMP","SP 27")</f>
        <v>1</v>
      </c>
    </row>
    <row r="24" spans="1:12" ht="14.45" x14ac:dyDescent="0.35">
      <c r="A24" s="6" t="s">
        <v>21</v>
      </c>
      <c r="B24" s="7">
        <v>1</v>
      </c>
      <c r="C24" s="7">
        <v>1</v>
      </c>
      <c r="D24" s="7"/>
      <c r="E24" s="7">
        <v>1</v>
      </c>
      <c r="F24" s="7"/>
      <c r="G24" s="7">
        <v>1</v>
      </c>
      <c r="H24" s="7"/>
      <c r="I24" s="7">
        <v>2</v>
      </c>
      <c r="J24" s="7">
        <v>6</v>
      </c>
      <c r="K24" s="11">
        <v>6</v>
      </c>
      <c r="L24" s="12">
        <f>K24-GETPIVOTDATA("CICEL",$A$3,"CITY","Delhi","CSAMP","SP 28")</f>
        <v>0</v>
      </c>
    </row>
    <row r="25" spans="1:12" ht="14.45" x14ac:dyDescent="0.35">
      <c r="A25" s="6" t="s">
        <v>637</v>
      </c>
      <c r="B25" s="7">
        <v>1</v>
      </c>
      <c r="C25" s="7">
        <v>2</v>
      </c>
      <c r="D25" s="7"/>
      <c r="E25" s="7">
        <v>2</v>
      </c>
      <c r="F25" s="7"/>
      <c r="G25" s="7">
        <v>1</v>
      </c>
      <c r="H25" s="7"/>
      <c r="I25" s="7"/>
      <c r="J25" s="7">
        <v>6</v>
      </c>
      <c r="K25" s="11">
        <v>6</v>
      </c>
      <c r="L25" s="12">
        <f>K25-GETPIVOTDATA("CICEL",$A$3,"CITY","Delhi","CSAMP","SP 29")</f>
        <v>0</v>
      </c>
    </row>
    <row r="26" spans="1:12" ht="14.45" x14ac:dyDescent="0.35">
      <c r="A26" s="6" t="s">
        <v>962</v>
      </c>
      <c r="B26" s="7">
        <v>1</v>
      </c>
      <c r="C26" s="7">
        <v>1</v>
      </c>
      <c r="D26" s="7">
        <v>1</v>
      </c>
      <c r="E26" s="7"/>
      <c r="F26" s="7">
        <v>1</v>
      </c>
      <c r="G26" s="7"/>
      <c r="H26" s="7">
        <v>1</v>
      </c>
      <c r="I26" s="7"/>
      <c r="J26" s="7">
        <v>5</v>
      </c>
      <c r="K26" s="11">
        <v>6</v>
      </c>
      <c r="L26" s="12">
        <f>K26-GETPIVOTDATA("CICEL",$A$3,"CITY","Delhi","CSAMP","SP 3")</f>
        <v>1</v>
      </c>
    </row>
    <row r="27" spans="1:12" ht="14.45" x14ac:dyDescent="0.35">
      <c r="A27" s="6" t="s">
        <v>193</v>
      </c>
      <c r="B27" s="7"/>
      <c r="C27" s="7">
        <v>1</v>
      </c>
      <c r="D27" s="7"/>
      <c r="E27" s="7"/>
      <c r="F27" s="7">
        <v>2</v>
      </c>
      <c r="G27" s="7"/>
      <c r="H27" s="7">
        <v>1</v>
      </c>
      <c r="I27" s="7">
        <v>1</v>
      </c>
      <c r="J27" s="7">
        <v>5</v>
      </c>
      <c r="K27" s="11">
        <v>6</v>
      </c>
      <c r="L27" s="12">
        <f>K27-GETPIVOTDATA("CICEL",$A$3,"CITY","Delhi","CSAMP","SP 30")</f>
        <v>1</v>
      </c>
    </row>
    <row r="28" spans="1:12" ht="14.45" x14ac:dyDescent="0.35">
      <c r="A28" s="6" t="s">
        <v>403</v>
      </c>
      <c r="B28" s="7">
        <v>2</v>
      </c>
      <c r="C28" s="7"/>
      <c r="D28" s="7">
        <v>2</v>
      </c>
      <c r="E28" s="7"/>
      <c r="F28" s="7"/>
      <c r="G28" s="7"/>
      <c r="H28" s="7"/>
      <c r="I28" s="7"/>
      <c r="J28" s="7">
        <v>4</v>
      </c>
      <c r="K28" s="11">
        <v>6</v>
      </c>
      <c r="L28" s="12">
        <f>K28-GETPIVOTDATA("CICEL",$A$3,"CITY","Delhi","CSAMP","SP 4")</f>
        <v>2</v>
      </c>
    </row>
    <row r="29" spans="1:12" ht="14.45" x14ac:dyDescent="0.35">
      <c r="A29" s="6" t="s">
        <v>1022</v>
      </c>
      <c r="B29" s="7">
        <v>1</v>
      </c>
      <c r="C29" s="7"/>
      <c r="D29" s="7">
        <v>4</v>
      </c>
      <c r="E29" s="7"/>
      <c r="F29" s="7"/>
      <c r="G29" s="7"/>
      <c r="H29" s="7"/>
      <c r="I29" s="7"/>
      <c r="J29" s="7">
        <v>5</v>
      </c>
      <c r="K29" s="11">
        <v>6</v>
      </c>
      <c r="L29" s="12">
        <f>K29-GETPIVOTDATA("CICEL",$A$3,"CITY","Delhi","CSAMP","SP 5")</f>
        <v>1</v>
      </c>
    </row>
    <row r="30" spans="1:12" ht="14.45" x14ac:dyDescent="0.35">
      <c r="A30" s="6" t="s">
        <v>471</v>
      </c>
      <c r="B30" s="7">
        <v>1</v>
      </c>
      <c r="C30" s="7"/>
      <c r="D30" s="7">
        <v>3</v>
      </c>
      <c r="E30" s="7"/>
      <c r="F30" s="7"/>
      <c r="G30" s="7"/>
      <c r="H30" s="7"/>
      <c r="I30" s="7"/>
      <c r="J30" s="7">
        <v>4</v>
      </c>
      <c r="K30" s="11">
        <v>6</v>
      </c>
      <c r="L30" s="12">
        <f>K30-GETPIVOTDATA("CICEL",$A$3,"CITY","Delhi","CSAMP","SP 6")</f>
        <v>2</v>
      </c>
    </row>
    <row r="31" spans="1:12" ht="14.45" x14ac:dyDescent="0.35">
      <c r="A31" s="6" t="s">
        <v>189</v>
      </c>
      <c r="B31" s="7">
        <v>1</v>
      </c>
      <c r="C31" s="7"/>
      <c r="D31" s="7">
        <v>2</v>
      </c>
      <c r="E31" s="7"/>
      <c r="F31" s="7"/>
      <c r="G31" s="7"/>
      <c r="H31" s="7"/>
      <c r="I31" s="7"/>
      <c r="J31" s="7">
        <v>3</v>
      </c>
      <c r="K31" s="11">
        <v>6</v>
      </c>
      <c r="L31" s="12">
        <f>K31-GETPIVOTDATA("CICEL",$A$3,"CITY","Delhi","CSAMP","SP 7")</f>
        <v>3</v>
      </c>
    </row>
    <row r="32" spans="1:12" ht="14.45" x14ac:dyDescent="0.35">
      <c r="A32" s="6" t="s">
        <v>790</v>
      </c>
      <c r="B32" s="7">
        <v>1</v>
      </c>
      <c r="C32" s="7"/>
      <c r="D32" s="7"/>
      <c r="E32" s="7"/>
      <c r="F32" s="7"/>
      <c r="G32" s="7"/>
      <c r="H32" s="7"/>
      <c r="I32" s="7"/>
      <c r="J32" s="7">
        <v>1</v>
      </c>
      <c r="K32" s="11">
        <v>6</v>
      </c>
      <c r="L32" s="12">
        <f>K32-GETPIVOTDATA("CICEL",$A$3,"CITY","Delhi","CSAMP","SP 8")</f>
        <v>5</v>
      </c>
    </row>
    <row r="33" spans="1:12" thickBot="1" x14ac:dyDescent="0.4">
      <c r="A33" s="6" t="s">
        <v>254</v>
      </c>
      <c r="B33" s="7">
        <v>2</v>
      </c>
      <c r="C33" s="7"/>
      <c r="D33" s="7">
        <v>1</v>
      </c>
      <c r="E33" s="7"/>
      <c r="F33" s="7">
        <v>1</v>
      </c>
      <c r="G33" s="7"/>
      <c r="H33" s="7">
        <v>1</v>
      </c>
      <c r="I33" s="7"/>
      <c r="J33" s="7">
        <v>5</v>
      </c>
      <c r="K33" s="13">
        <v>6</v>
      </c>
      <c r="L33" s="14">
        <f>K33-GETPIVOTDATA("CICEL",$A$3,"CITY","Delhi","CSAMP","SP 9")</f>
        <v>1</v>
      </c>
    </row>
    <row r="34" spans="1:12" x14ac:dyDescent="0.25">
      <c r="A34" s="5" t="s">
        <v>361</v>
      </c>
      <c r="B34" s="7">
        <v>12</v>
      </c>
      <c r="C34" s="7">
        <v>14</v>
      </c>
      <c r="D34" s="7">
        <v>20</v>
      </c>
      <c r="E34" s="7">
        <v>7</v>
      </c>
      <c r="F34" s="7">
        <v>9</v>
      </c>
      <c r="G34" s="7">
        <v>6</v>
      </c>
      <c r="H34" s="7">
        <v>9</v>
      </c>
      <c r="I34" s="7">
        <v>4</v>
      </c>
      <c r="J34" s="7">
        <v>81</v>
      </c>
      <c r="K34" s="15"/>
      <c r="L34" s="10"/>
    </row>
    <row r="35" spans="1:12" x14ac:dyDescent="0.25">
      <c r="A35" s="6" t="s">
        <v>636</v>
      </c>
      <c r="B35" s="7">
        <v>2</v>
      </c>
      <c r="C35" s="7"/>
      <c r="D35" s="7">
        <v>1</v>
      </c>
      <c r="E35" s="7">
        <v>1</v>
      </c>
      <c r="F35" s="7"/>
      <c r="G35" s="7"/>
      <c r="H35" s="7"/>
      <c r="I35" s="7"/>
      <c r="J35" s="7">
        <v>4</v>
      </c>
      <c r="K35" s="11">
        <v>6</v>
      </c>
      <c r="L35" s="12">
        <f>K35-GETPIVOTDATA("CICEL",$A$3,"CITY","Kolkatta","CSAMP","SP 1")</f>
        <v>2</v>
      </c>
    </row>
    <row r="36" spans="1:12" x14ac:dyDescent="0.25">
      <c r="A36" s="6" t="s">
        <v>340</v>
      </c>
      <c r="B36" s="7">
        <v>1</v>
      </c>
      <c r="C36" s="7">
        <v>1</v>
      </c>
      <c r="D36" s="7">
        <v>1</v>
      </c>
      <c r="E36" s="7">
        <v>2</v>
      </c>
      <c r="F36" s="7"/>
      <c r="G36" s="7"/>
      <c r="H36" s="7"/>
      <c r="I36" s="7">
        <v>1</v>
      </c>
      <c r="J36" s="7">
        <v>6</v>
      </c>
      <c r="K36" s="11">
        <v>6</v>
      </c>
      <c r="L36" s="12">
        <f>K36-GETPIVOTDATA("CICEL",$A$3,"CITY","Kolkatta","CSAMP","SP 10")</f>
        <v>0</v>
      </c>
    </row>
    <row r="37" spans="1:12" x14ac:dyDescent="0.25">
      <c r="A37" s="6" t="s">
        <v>954</v>
      </c>
      <c r="B37" s="7">
        <v>1</v>
      </c>
      <c r="C37" s="7">
        <v>1</v>
      </c>
      <c r="D37" s="7"/>
      <c r="E37" s="7"/>
      <c r="F37" s="7"/>
      <c r="G37" s="7"/>
      <c r="H37" s="7">
        <v>1</v>
      </c>
      <c r="I37" s="7"/>
      <c r="J37" s="7">
        <v>3</v>
      </c>
      <c r="K37" s="11">
        <v>6</v>
      </c>
      <c r="L37" s="12">
        <f>K37-GETPIVOTDATA("CICEL",$A$3,"CITY","Kolkatta","CSAMP","SP 11")</f>
        <v>3</v>
      </c>
    </row>
    <row r="38" spans="1:12" x14ac:dyDescent="0.25">
      <c r="A38" s="6" t="s">
        <v>392</v>
      </c>
      <c r="B38" s="7"/>
      <c r="C38" s="7">
        <v>2</v>
      </c>
      <c r="D38" s="7"/>
      <c r="E38" s="7">
        <v>1</v>
      </c>
      <c r="F38" s="7"/>
      <c r="G38" s="7"/>
      <c r="H38" s="7"/>
      <c r="I38" s="7"/>
      <c r="J38" s="7">
        <v>3</v>
      </c>
      <c r="K38" s="11">
        <v>6</v>
      </c>
      <c r="L38" s="12">
        <f>K38-GETPIVOTDATA("CICEL",$A$3,"CITY","Kolkatta","CSAMP","SP 12")</f>
        <v>3</v>
      </c>
    </row>
    <row r="39" spans="1:12" x14ac:dyDescent="0.25">
      <c r="A39" s="6" t="s">
        <v>114</v>
      </c>
      <c r="B39" s="7"/>
      <c r="C39" s="7"/>
      <c r="D39" s="7"/>
      <c r="E39" s="7"/>
      <c r="F39" s="7">
        <v>2</v>
      </c>
      <c r="G39" s="7"/>
      <c r="H39" s="7"/>
      <c r="I39" s="7"/>
      <c r="J39" s="7">
        <v>2</v>
      </c>
      <c r="K39" s="11">
        <v>6</v>
      </c>
      <c r="L39" s="12">
        <f>K39-GETPIVOTDATA("CICEL",$A$3,"CITY","Kolkatta","CSAMP","SP 13")</f>
        <v>4</v>
      </c>
    </row>
    <row r="40" spans="1:12" x14ac:dyDescent="0.25">
      <c r="A40" s="6" t="s">
        <v>725</v>
      </c>
      <c r="B40" s="7">
        <v>1</v>
      </c>
      <c r="C40" s="7">
        <v>1</v>
      </c>
      <c r="D40" s="7">
        <v>1</v>
      </c>
      <c r="E40" s="7"/>
      <c r="F40" s="7">
        <v>1</v>
      </c>
      <c r="G40" s="7">
        <v>1</v>
      </c>
      <c r="H40" s="7">
        <v>1</v>
      </c>
      <c r="I40" s="7"/>
      <c r="J40" s="7">
        <v>6</v>
      </c>
      <c r="K40" s="11">
        <v>6</v>
      </c>
      <c r="L40" s="12">
        <f>K40-GETPIVOTDATA("CICEL",$A$3,"CITY","Kolkatta","CSAMP","SP 14")</f>
        <v>0</v>
      </c>
    </row>
    <row r="41" spans="1:12" x14ac:dyDescent="0.25">
      <c r="A41" s="6" t="s">
        <v>781</v>
      </c>
      <c r="B41" s="7">
        <v>1</v>
      </c>
      <c r="C41" s="7"/>
      <c r="D41" s="7">
        <v>3</v>
      </c>
      <c r="E41" s="7"/>
      <c r="F41" s="7"/>
      <c r="G41" s="7"/>
      <c r="H41" s="7"/>
      <c r="I41" s="7"/>
      <c r="J41" s="7">
        <v>4</v>
      </c>
      <c r="K41" s="11">
        <v>6</v>
      </c>
      <c r="L41" s="12">
        <f>K41-GETPIVOTDATA("CICEL",$A$3,"CITY","Kolkatta","CSAMP","SP 16")</f>
        <v>2</v>
      </c>
    </row>
    <row r="42" spans="1:12" x14ac:dyDescent="0.25">
      <c r="A42" s="6" t="s">
        <v>513</v>
      </c>
      <c r="B42" s="7"/>
      <c r="C42" s="7">
        <v>1</v>
      </c>
      <c r="D42" s="7">
        <v>1</v>
      </c>
      <c r="E42" s="7"/>
      <c r="F42" s="7"/>
      <c r="G42" s="7"/>
      <c r="H42" s="7"/>
      <c r="I42" s="7"/>
      <c r="J42" s="7">
        <v>2</v>
      </c>
      <c r="K42" s="11">
        <v>6</v>
      </c>
      <c r="L42" s="12">
        <f>K42-GETPIVOTDATA("CICEL",$A$3,"CITY","Kolkatta","CSAMP","SP 17")</f>
        <v>4</v>
      </c>
    </row>
    <row r="43" spans="1:12" x14ac:dyDescent="0.25">
      <c r="A43" s="6" t="s">
        <v>1107</v>
      </c>
      <c r="B43" s="7"/>
      <c r="C43" s="7">
        <v>1</v>
      </c>
      <c r="D43" s="7">
        <v>4</v>
      </c>
      <c r="E43" s="7"/>
      <c r="F43" s="7"/>
      <c r="G43" s="7"/>
      <c r="H43" s="7"/>
      <c r="I43" s="7"/>
      <c r="J43" s="7">
        <v>5</v>
      </c>
      <c r="K43" s="11">
        <v>6</v>
      </c>
      <c r="L43" s="12">
        <f>K43-GETPIVOTDATA("CICEL",$A$3,"CITY","Kolkatta","CSAMP","SP 18")</f>
        <v>1</v>
      </c>
    </row>
    <row r="44" spans="1:12" x14ac:dyDescent="0.25">
      <c r="A44" s="6" t="s">
        <v>577</v>
      </c>
      <c r="B44" s="7">
        <v>1</v>
      </c>
      <c r="C44" s="7">
        <v>1</v>
      </c>
      <c r="D44" s="7">
        <v>1</v>
      </c>
      <c r="E44" s="7">
        <v>1</v>
      </c>
      <c r="F44" s="7"/>
      <c r="G44" s="7"/>
      <c r="H44" s="7"/>
      <c r="I44" s="7"/>
      <c r="J44" s="7">
        <v>4</v>
      </c>
      <c r="K44" s="11">
        <v>6</v>
      </c>
      <c r="L44" s="12">
        <f>K44-GETPIVOTDATA("CICEL",$A$3,"CITY","Kolkatta","CSAMP","SP 19")</f>
        <v>2</v>
      </c>
    </row>
    <row r="45" spans="1:12" x14ac:dyDescent="0.25">
      <c r="A45" s="6" t="s">
        <v>73</v>
      </c>
      <c r="B45" s="7">
        <v>2</v>
      </c>
      <c r="C45" s="7">
        <v>1</v>
      </c>
      <c r="D45" s="7">
        <v>2</v>
      </c>
      <c r="E45" s="7"/>
      <c r="F45" s="7"/>
      <c r="G45" s="7"/>
      <c r="H45" s="7"/>
      <c r="I45" s="7"/>
      <c r="J45" s="7">
        <v>5</v>
      </c>
      <c r="K45" s="11">
        <v>6</v>
      </c>
      <c r="L45" s="12">
        <f>K45-GETPIVOTDATA("CICEL",$A$3,"CITY","Kolkatta","CSAMP","SP 2")</f>
        <v>1</v>
      </c>
    </row>
    <row r="46" spans="1:12" x14ac:dyDescent="0.25">
      <c r="A46" s="6" t="s">
        <v>1006</v>
      </c>
      <c r="B46" s="7">
        <v>1</v>
      </c>
      <c r="C46" s="7"/>
      <c r="D46" s="7"/>
      <c r="E46" s="7"/>
      <c r="F46" s="7">
        <v>2</v>
      </c>
      <c r="G46" s="7">
        <v>1</v>
      </c>
      <c r="H46" s="7">
        <v>1</v>
      </c>
      <c r="I46" s="7">
        <v>1</v>
      </c>
      <c r="J46" s="7">
        <v>6</v>
      </c>
      <c r="K46" s="11">
        <v>6</v>
      </c>
      <c r="L46" s="12">
        <f>K46-GETPIVOTDATA("CICEL",$A$3,"CITY","Kolkatta","CSAMP","SP 21")</f>
        <v>0</v>
      </c>
    </row>
    <row r="47" spans="1:12" x14ac:dyDescent="0.25">
      <c r="A47" s="6" t="s">
        <v>779</v>
      </c>
      <c r="B47" s="7"/>
      <c r="C47" s="7">
        <v>2</v>
      </c>
      <c r="D47" s="7">
        <v>2</v>
      </c>
      <c r="E47" s="7"/>
      <c r="F47" s="7"/>
      <c r="G47" s="7"/>
      <c r="H47" s="7"/>
      <c r="I47" s="7"/>
      <c r="J47" s="7">
        <v>4</v>
      </c>
      <c r="K47" s="11">
        <v>6</v>
      </c>
      <c r="L47" s="12">
        <f>K47-GETPIVOTDATA("CICEL",$A$3,"CITY","Kolkatta","CSAMP","SP 24")</f>
        <v>2</v>
      </c>
    </row>
    <row r="48" spans="1:12" x14ac:dyDescent="0.25">
      <c r="A48" s="6" t="s">
        <v>403</v>
      </c>
      <c r="B48" s="7"/>
      <c r="C48" s="7">
        <v>2</v>
      </c>
      <c r="D48" s="7">
        <v>1</v>
      </c>
      <c r="E48" s="7">
        <v>1</v>
      </c>
      <c r="F48" s="7"/>
      <c r="G48" s="7"/>
      <c r="H48" s="7">
        <v>1</v>
      </c>
      <c r="I48" s="7"/>
      <c r="J48" s="7">
        <v>5</v>
      </c>
      <c r="K48" s="11">
        <v>6</v>
      </c>
      <c r="L48" s="12">
        <f>K48-GETPIVOTDATA("CICEL",$A$3,"CITY","Kolkatta","CSAMP","SP 4")</f>
        <v>1</v>
      </c>
    </row>
    <row r="49" spans="1:12" x14ac:dyDescent="0.25">
      <c r="A49" s="6" t="s">
        <v>471</v>
      </c>
      <c r="B49" s="7"/>
      <c r="C49" s="7"/>
      <c r="D49" s="7">
        <v>1</v>
      </c>
      <c r="E49" s="7"/>
      <c r="F49" s="7"/>
      <c r="G49" s="7">
        <v>1</v>
      </c>
      <c r="H49" s="7">
        <v>1</v>
      </c>
      <c r="I49" s="7">
        <v>1</v>
      </c>
      <c r="J49" s="7">
        <v>4</v>
      </c>
      <c r="K49" s="11">
        <v>6</v>
      </c>
      <c r="L49" s="12">
        <f>K49-GETPIVOTDATA("CICEL",$A$3,"CITY","Kolkatta","CSAMP","SP 6")</f>
        <v>2</v>
      </c>
    </row>
    <row r="50" spans="1:12" x14ac:dyDescent="0.25">
      <c r="A50" s="6" t="s">
        <v>189</v>
      </c>
      <c r="B50" s="7"/>
      <c r="C50" s="7"/>
      <c r="D50" s="7"/>
      <c r="E50" s="7"/>
      <c r="F50" s="7">
        <v>2</v>
      </c>
      <c r="G50" s="7">
        <v>2</v>
      </c>
      <c r="H50" s="7">
        <v>2</v>
      </c>
      <c r="I50" s="7"/>
      <c r="J50" s="7">
        <v>6</v>
      </c>
      <c r="K50" s="11">
        <v>6</v>
      </c>
      <c r="L50" s="12">
        <f>K50-GETPIVOTDATA("CICEL",$A$3,"CITY","Kolkatta","CSAMP","SP 7")</f>
        <v>0</v>
      </c>
    </row>
    <row r="51" spans="1:12" x14ac:dyDescent="0.25">
      <c r="A51" s="6" t="s">
        <v>790</v>
      </c>
      <c r="B51" s="7"/>
      <c r="C51" s="7"/>
      <c r="D51" s="7"/>
      <c r="E51" s="7"/>
      <c r="F51" s="7">
        <v>2</v>
      </c>
      <c r="G51" s="7">
        <v>1</v>
      </c>
      <c r="H51" s="7">
        <v>2</v>
      </c>
      <c r="I51" s="7">
        <v>1</v>
      </c>
      <c r="J51" s="7">
        <v>6</v>
      </c>
      <c r="K51" s="11">
        <v>6</v>
      </c>
      <c r="L51" s="12">
        <f>K51-GETPIVOTDATA("CICEL",$A$3,"CITY","Kolkatta","CSAMP","SP 8")</f>
        <v>0</v>
      </c>
    </row>
    <row r="52" spans="1:12" ht="15.75" thickBot="1" x14ac:dyDescent="0.3">
      <c r="A52" s="6" t="s">
        <v>254</v>
      </c>
      <c r="B52" s="7">
        <v>2</v>
      </c>
      <c r="C52" s="7">
        <v>1</v>
      </c>
      <c r="D52" s="7">
        <v>2</v>
      </c>
      <c r="E52" s="7">
        <v>1</v>
      </c>
      <c r="F52" s="7"/>
      <c r="G52" s="7"/>
      <c r="H52" s="7"/>
      <c r="I52" s="7"/>
      <c r="J52" s="7">
        <v>6</v>
      </c>
      <c r="K52" s="13">
        <v>6</v>
      </c>
      <c r="L52" s="14">
        <f>K52-GETPIVOTDATA("CICEL",$A$3,"CITY","Kolkatta","CSAMP","SP 9")</f>
        <v>0</v>
      </c>
    </row>
    <row r="53" spans="1:12" x14ac:dyDescent="0.25">
      <c r="A53" s="5" t="s">
        <v>520</v>
      </c>
      <c r="B53" s="7">
        <v>28</v>
      </c>
      <c r="C53" s="7">
        <v>8</v>
      </c>
      <c r="D53" s="7">
        <v>26</v>
      </c>
      <c r="E53" s="7">
        <v>10</v>
      </c>
      <c r="F53" s="7">
        <v>26</v>
      </c>
      <c r="G53" s="7">
        <v>8</v>
      </c>
      <c r="H53" s="7">
        <v>29</v>
      </c>
      <c r="I53" s="7">
        <v>8</v>
      </c>
      <c r="J53" s="7">
        <v>143</v>
      </c>
      <c r="K53" s="15"/>
      <c r="L53" s="10"/>
    </row>
    <row r="54" spans="1:12" x14ac:dyDescent="0.25">
      <c r="A54" s="6" t="s">
        <v>636</v>
      </c>
      <c r="B54" s="7">
        <v>1</v>
      </c>
      <c r="C54" s="7"/>
      <c r="D54" s="7">
        <v>1</v>
      </c>
      <c r="E54" s="7">
        <v>1</v>
      </c>
      <c r="F54" s="7"/>
      <c r="G54" s="7"/>
      <c r="H54" s="7">
        <v>1</v>
      </c>
      <c r="I54" s="7">
        <v>1</v>
      </c>
      <c r="J54" s="7">
        <v>5</v>
      </c>
      <c r="K54" s="11">
        <v>6</v>
      </c>
      <c r="L54" s="12">
        <f>K54-GETPIVOTDATA("CICEL",$A$3,"CITY","Lucknow","CSAMP","SP 1")</f>
        <v>1</v>
      </c>
    </row>
    <row r="55" spans="1:12" x14ac:dyDescent="0.25">
      <c r="A55" s="6" t="s">
        <v>340</v>
      </c>
      <c r="B55" s="7">
        <v>1</v>
      </c>
      <c r="C55" s="7">
        <v>1</v>
      </c>
      <c r="D55" s="7">
        <v>2</v>
      </c>
      <c r="E55" s="7">
        <v>1</v>
      </c>
      <c r="F55" s="7"/>
      <c r="G55" s="7"/>
      <c r="H55" s="7"/>
      <c r="I55" s="7">
        <v>1</v>
      </c>
      <c r="J55" s="7">
        <v>6</v>
      </c>
      <c r="K55" s="11">
        <v>6</v>
      </c>
      <c r="L55" s="12">
        <f>K55-GETPIVOTDATA("CICEL",$A$3,"CITY","Lucknow","CSAMP","SP 10")</f>
        <v>0</v>
      </c>
    </row>
    <row r="56" spans="1:12" x14ac:dyDescent="0.25">
      <c r="A56" s="6" t="s">
        <v>954</v>
      </c>
      <c r="B56" s="7">
        <v>2</v>
      </c>
      <c r="C56" s="7">
        <v>1</v>
      </c>
      <c r="D56" s="7"/>
      <c r="E56" s="7"/>
      <c r="F56" s="7">
        <v>1</v>
      </c>
      <c r="G56" s="7"/>
      <c r="H56" s="7">
        <v>2</v>
      </c>
      <c r="I56" s="7"/>
      <c r="J56" s="7">
        <v>6</v>
      </c>
      <c r="K56" s="11">
        <v>6</v>
      </c>
      <c r="L56" s="12">
        <f>K56-GETPIVOTDATA("CICEL",$A$3,"CITY","Lucknow","CSAMP","SP 11")</f>
        <v>0</v>
      </c>
    </row>
    <row r="57" spans="1:12" x14ac:dyDescent="0.25">
      <c r="A57" s="6" t="s">
        <v>392</v>
      </c>
      <c r="B57" s="7">
        <v>1</v>
      </c>
      <c r="C57" s="7">
        <v>1</v>
      </c>
      <c r="D57" s="7">
        <v>1</v>
      </c>
      <c r="E57" s="7"/>
      <c r="F57" s="7">
        <v>2</v>
      </c>
      <c r="G57" s="7"/>
      <c r="H57" s="7">
        <v>1</v>
      </c>
      <c r="I57" s="7"/>
      <c r="J57" s="7">
        <v>6</v>
      </c>
      <c r="K57" s="11">
        <v>6</v>
      </c>
      <c r="L57" s="12">
        <f>K57-GETPIVOTDATA("CICEL",$A$3,"CITY","Lucknow","CSAMP","SP 12")</f>
        <v>0</v>
      </c>
    </row>
    <row r="58" spans="1:12" x14ac:dyDescent="0.25">
      <c r="A58" s="6" t="s">
        <v>114</v>
      </c>
      <c r="B58" s="7"/>
      <c r="C58" s="7"/>
      <c r="D58" s="7">
        <v>2</v>
      </c>
      <c r="E58" s="7"/>
      <c r="F58" s="7">
        <v>1</v>
      </c>
      <c r="G58" s="7">
        <v>1</v>
      </c>
      <c r="H58" s="7">
        <v>1</v>
      </c>
      <c r="I58" s="7">
        <v>1</v>
      </c>
      <c r="J58" s="7">
        <v>6</v>
      </c>
      <c r="K58" s="11">
        <v>6</v>
      </c>
      <c r="L58" s="12">
        <f>K58-GETPIVOTDATA("CICEL",$A$3,"CITY","Lucknow","CSAMP","SP 13")</f>
        <v>0</v>
      </c>
    </row>
    <row r="59" spans="1:12" x14ac:dyDescent="0.25">
      <c r="A59" s="6" t="s">
        <v>725</v>
      </c>
      <c r="B59" s="7">
        <v>1</v>
      </c>
      <c r="C59" s="7"/>
      <c r="D59" s="7"/>
      <c r="E59" s="7">
        <v>1</v>
      </c>
      <c r="F59" s="7"/>
      <c r="G59" s="7">
        <v>1</v>
      </c>
      <c r="H59" s="7">
        <v>2</v>
      </c>
      <c r="I59" s="7"/>
      <c r="J59" s="7">
        <v>5</v>
      </c>
      <c r="K59" s="11">
        <v>6</v>
      </c>
      <c r="L59" s="12">
        <f>K59-GETPIVOTDATA("CICEL",$A$3,"CITY","Lucknow","CSAMP","SP 14")</f>
        <v>1</v>
      </c>
    </row>
    <row r="60" spans="1:12" x14ac:dyDescent="0.25">
      <c r="A60" s="6" t="s">
        <v>180</v>
      </c>
      <c r="B60" s="7">
        <v>1</v>
      </c>
      <c r="C60" s="7"/>
      <c r="D60" s="7">
        <v>2</v>
      </c>
      <c r="E60" s="7"/>
      <c r="F60" s="7">
        <v>1</v>
      </c>
      <c r="G60" s="7"/>
      <c r="H60" s="7">
        <v>2</v>
      </c>
      <c r="I60" s="7"/>
      <c r="J60" s="7">
        <v>6</v>
      </c>
      <c r="K60" s="11">
        <v>6</v>
      </c>
      <c r="L60" s="12">
        <f>K60-GETPIVOTDATA("CICEL",$A$3,"CITY","Lucknow","CSAMP","SP 15")</f>
        <v>0</v>
      </c>
    </row>
    <row r="61" spans="1:12" x14ac:dyDescent="0.25">
      <c r="A61" s="6" t="s">
        <v>781</v>
      </c>
      <c r="B61" s="7">
        <v>2</v>
      </c>
      <c r="C61" s="7"/>
      <c r="D61" s="7">
        <v>1</v>
      </c>
      <c r="E61" s="7"/>
      <c r="F61" s="7">
        <v>2</v>
      </c>
      <c r="G61" s="7"/>
      <c r="H61" s="7">
        <v>1</v>
      </c>
      <c r="I61" s="7"/>
      <c r="J61" s="7">
        <v>6</v>
      </c>
      <c r="K61" s="11">
        <v>6</v>
      </c>
      <c r="L61" s="12">
        <f>K61-GETPIVOTDATA("CICEL",$A$3,"CITY","Lucknow","CSAMP","SP 16")</f>
        <v>0</v>
      </c>
    </row>
    <row r="62" spans="1:12" x14ac:dyDescent="0.25">
      <c r="A62" s="6" t="s">
        <v>513</v>
      </c>
      <c r="B62" s="7">
        <v>2</v>
      </c>
      <c r="C62" s="7"/>
      <c r="D62" s="7"/>
      <c r="E62" s="7"/>
      <c r="F62" s="7">
        <v>1</v>
      </c>
      <c r="G62" s="7">
        <v>1</v>
      </c>
      <c r="H62" s="7">
        <v>1</v>
      </c>
      <c r="I62" s="7"/>
      <c r="J62" s="7">
        <v>5</v>
      </c>
      <c r="K62" s="11">
        <v>6</v>
      </c>
      <c r="L62" s="12">
        <f>K62-GETPIVOTDATA("CICEL",$A$3,"CITY","Lucknow","CSAMP","SP 17")</f>
        <v>1</v>
      </c>
    </row>
    <row r="63" spans="1:12" x14ac:dyDescent="0.25">
      <c r="A63" s="6" t="s">
        <v>1107</v>
      </c>
      <c r="B63" s="7">
        <v>1</v>
      </c>
      <c r="C63" s="7"/>
      <c r="D63" s="7"/>
      <c r="E63" s="7"/>
      <c r="F63" s="7">
        <v>3</v>
      </c>
      <c r="G63" s="7"/>
      <c r="H63" s="7">
        <v>2</v>
      </c>
      <c r="I63" s="7"/>
      <c r="J63" s="7">
        <v>6</v>
      </c>
      <c r="K63" s="11">
        <v>6</v>
      </c>
      <c r="L63" s="12">
        <f>K63-GETPIVOTDATA("CICEL",$A$3,"CITY","Lucknow","CSAMP","SP 18")</f>
        <v>0</v>
      </c>
    </row>
    <row r="64" spans="1:12" x14ac:dyDescent="0.25">
      <c r="A64" s="6" t="s">
        <v>577</v>
      </c>
      <c r="B64" s="7">
        <v>1</v>
      </c>
      <c r="C64" s="7"/>
      <c r="D64" s="7">
        <v>1</v>
      </c>
      <c r="E64" s="7"/>
      <c r="F64" s="7"/>
      <c r="G64" s="7">
        <v>1</v>
      </c>
      <c r="H64" s="7">
        <v>1</v>
      </c>
      <c r="I64" s="7"/>
      <c r="J64" s="7">
        <v>4</v>
      </c>
      <c r="K64" s="11">
        <v>6</v>
      </c>
      <c r="L64" s="12">
        <f>K64-GETPIVOTDATA("CICEL",$A$3,"CITY","Lucknow","CSAMP","SP 19")</f>
        <v>2</v>
      </c>
    </row>
    <row r="65" spans="1:12" x14ac:dyDescent="0.25">
      <c r="A65" s="6" t="s">
        <v>73</v>
      </c>
      <c r="B65" s="7">
        <v>1</v>
      </c>
      <c r="C65" s="7"/>
      <c r="D65" s="7">
        <v>1</v>
      </c>
      <c r="E65" s="7"/>
      <c r="F65" s="7">
        <v>1</v>
      </c>
      <c r="G65" s="7"/>
      <c r="H65" s="7">
        <v>1</v>
      </c>
      <c r="I65" s="7">
        <v>1</v>
      </c>
      <c r="J65" s="7">
        <v>5</v>
      </c>
      <c r="K65" s="11">
        <v>6</v>
      </c>
      <c r="L65" s="12">
        <f>K65-GETPIVOTDATA("CICEL",$A$3,"CITY","Lucknow","CSAMP","SP 2")</f>
        <v>1</v>
      </c>
    </row>
    <row r="66" spans="1:12" x14ac:dyDescent="0.25">
      <c r="A66" s="6" t="s">
        <v>389</v>
      </c>
      <c r="B66" s="7">
        <v>1</v>
      </c>
      <c r="C66" s="7"/>
      <c r="D66" s="7">
        <v>1</v>
      </c>
      <c r="E66" s="7"/>
      <c r="F66" s="7">
        <v>1</v>
      </c>
      <c r="G66" s="7"/>
      <c r="H66" s="7">
        <v>2</v>
      </c>
      <c r="I66" s="7"/>
      <c r="J66" s="7">
        <v>5</v>
      </c>
      <c r="K66" s="11">
        <v>6</v>
      </c>
      <c r="L66" s="12">
        <f>K66-GETPIVOTDATA("CICEL",$A$3,"CITY","Lucknow","CSAMP","SP 20")</f>
        <v>1</v>
      </c>
    </row>
    <row r="67" spans="1:12" x14ac:dyDescent="0.25">
      <c r="A67" s="6" t="s">
        <v>1006</v>
      </c>
      <c r="B67" s="7"/>
      <c r="C67" s="7"/>
      <c r="D67" s="7">
        <v>2</v>
      </c>
      <c r="E67" s="7"/>
      <c r="F67" s="7">
        <v>1</v>
      </c>
      <c r="G67" s="7">
        <v>1</v>
      </c>
      <c r="H67" s="7">
        <v>1</v>
      </c>
      <c r="I67" s="7"/>
      <c r="J67" s="7">
        <v>5</v>
      </c>
      <c r="K67" s="11">
        <v>6</v>
      </c>
      <c r="L67" s="12">
        <f>K67-GETPIVOTDATA("CICEL",$A$3,"CITY","Lucknow","CSAMP","SP 21")</f>
        <v>1</v>
      </c>
    </row>
    <row r="68" spans="1:12" x14ac:dyDescent="0.25">
      <c r="A68" s="6" t="s">
        <v>458</v>
      </c>
      <c r="B68" s="7"/>
      <c r="C68" s="7"/>
      <c r="D68" s="7"/>
      <c r="E68" s="7">
        <v>1</v>
      </c>
      <c r="F68" s="7"/>
      <c r="G68" s="7"/>
      <c r="H68" s="7"/>
      <c r="I68" s="7"/>
      <c r="J68" s="7">
        <v>1</v>
      </c>
      <c r="K68" s="11">
        <v>6</v>
      </c>
      <c r="L68" s="12">
        <f>K68-GETPIVOTDATA("CICEL",$A$3,"CITY","Lucknow","CSAMP","SP 22")</f>
        <v>5</v>
      </c>
    </row>
    <row r="69" spans="1:12" x14ac:dyDescent="0.25">
      <c r="A69" s="6" t="s">
        <v>1069</v>
      </c>
      <c r="B69" s="7">
        <v>2</v>
      </c>
      <c r="C69" s="7"/>
      <c r="D69" s="7">
        <v>1</v>
      </c>
      <c r="E69" s="7">
        <v>1</v>
      </c>
      <c r="F69" s="7">
        <v>1</v>
      </c>
      <c r="G69" s="7">
        <v>1</v>
      </c>
      <c r="H69" s="7">
        <v>1</v>
      </c>
      <c r="I69" s="7"/>
      <c r="J69" s="7">
        <v>7</v>
      </c>
      <c r="K69" s="11">
        <v>6</v>
      </c>
      <c r="L69" s="12">
        <f>K69-GETPIVOTDATA("CICEL",$A$3,"CITY","Lucknow","CSAMP","SP 23")</f>
        <v>-1</v>
      </c>
    </row>
    <row r="70" spans="1:12" x14ac:dyDescent="0.25">
      <c r="A70" s="6" t="s">
        <v>779</v>
      </c>
      <c r="B70" s="7">
        <v>2</v>
      </c>
      <c r="C70" s="7"/>
      <c r="D70" s="7">
        <v>2</v>
      </c>
      <c r="E70" s="7"/>
      <c r="F70" s="7">
        <v>2</v>
      </c>
      <c r="G70" s="7"/>
      <c r="H70" s="7"/>
      <c r="I70" s="7"/>
      <c r="J70" s="7">
        <v>6</v>
      </c>
      <c r="K70" s="11">
        <v>6</v>
      </c>
      <c r="L70" s="12">
        <f>K70-GETPIVOTDATA("CICEL",$A$3,"CITY","Lucknow","CSAMP","SP 24")</f>
        <v>0</v>
      </c>
    </row>
    <row r="71" spans="1:12" x14ac:dyDescent="0.25">
      <c r="A71" s="6" t="s">
        <v>241</v>
      </c>
      <c r="B71" s="7">
        <v>1</v>
      </c>
      <c r="C71" s="7"/>
      <c r="D71" s="7">
        <v>1</v>
      </c>
      <c r="E71" s="7"/>
      <c r="F71" s="7">
        <v>1</v>
      </c>
      <c r="G71" s="7"/>
      <c r="H71" s="7">
        <v>1</v>
      </c>
      <c r="I71" s="7"/>
      <c r="J71" s="7">
        <v>4</v>
      </c>
      <c r="K71" s="11">
        <v>6</v>
      </c>
      <c r="L71" s="12">
        <f>K71-GETPIVOTDATA("CICEL",$A$3,"CITY","Lucknow","CSAMP","SP 25")</f>
        <v>2</v>
      </c>
    </row>
    <row r="72" spans="1:12" x14ac:dyDescent="0.25">
      <c r="A72" s="6" t="s">
        <v>834</v>
      </c>
      <c r="B72" s="7">
        <v>1</v>
      </c>
      <c r="C72" s="7">
        <v>1</v>
      </c>
      <c r="D72" s="7"/>
      <c r="E72" s="7"/>
      <c r="F72" s="7">
        <v>1</v>
      </c>
      <c r="G72" s="7"/>
      <c r="H72" s="7">
        <v>1</v>
      </c>
      <c r="I72" s="7">
        <v>1</v>
      </c>
      <c r="J72" s="7">
        <v>5</v>
      </c>
      <c r="K72" s="11">
        <v>6</v>
      </c>
      <c r="L72" s="12">
        <f>K72-GETPIVOTDATA("CICEL",$A$3,"CITY","Lucknow","CSAMP","SP 26")</f>
        <v>1</v>
      </c>
    </row>
    <row r="73" spans="1:12" x14ac:dyDescent="0.25">
      <c r="A73" s="6" t="s">
        <v>305</v>
      </c>
      <c r="B73" s="7"/>
      <c r="C73" s="7"/>
      <c r="D73" s="7">
        <v>2</v>
      </c>
      <c r="E73" s="7">
        <v>1</v>
      </c>
      <c r="F73" s="7">
        <v>2</v>
      </c>
      <c r="G73" s="7"/>
      <c r="H73" s="7">
        <v>1</v>
      </c>
      <c r="I73" s="7"/>
      <c r="J73" s="7">
        <v>6</v>
      </c>
      <c r="K73" s="11">
        <v>6</v>
      </c>
      <c r="L73" s="12">
        <f>K73-GETPIVOTDATA("CICEL",$A$3,"CITY","Lucknow","CSAMP","SP 27")</f>
        <v>0</v>
      </c>
    </row>
    <row r="74" spans="1:12" x14ac:dyDescent="0.25">
      <c r="A74" s="6" t="s">
        <v>962</v>
      </c>
      <c r="B74" s="7">
        <v>2</v>
      </c>
      <c r="C74" s="7"/>
      <c r="D74" s="7"/>
      <c r="E74" s="7"/>
      <c r="F74" s="7"/>
      <c r="G74" s="7">
        <v>1</v>
      </c>
      <c r="H74" s="7">
        <v>2</v>
      </c>
      <c r="I74" s="7"/>
      <c r="J74" s="7">
        <v>5</v>
      </c>
      <c r="K74" s="11">
        <v>6</v>
      </c>
      <c r="L74" s="12">
        <f>K74-GETPIVOTDATA("CICEL",$A$3,"CITY","Lucknow","CSAMP","SP 3")</f>
        <v>1</v>
      </c>
    </row>
    <row r="75" spans="1:12" x14ac:dyDescent="0.25">
      <c r="A75" s="6" t="s">
        <v>403</v>
      </c>
      <c r="B75" s="7">
        <v>1</v>
      </c>
      <c r="C75" s="7">
        <v>1</v>
      </c>
      <c r="D75" s="7"/>
      <c r="E75" s="7">
        <v>1</v>
      </c>
      <c r="F75" s="7"/>
      <c r="G75" s="7"/>
      <c r="H75" s="7">
        <v>2</v>
      </c>
      <c r="I75" s="7">
        <v>1</v>
      </c>
      <c r="J75" s="7">
        <v>6</v>
      </c>
      <c r="K75" s="11">
        <v>6</v>
      </c>
      <c r="L75" s="12">
        <f>K75-GETPIVOTDATA("CICEL",$A$3,"CITY","Lucknow","CSAMP","SP 4")</f>
        <v>0</v>
      </c>
    </row>
    <row r="76" spans="1:12" x14ac:dyDescent="0.25">
      <c r="A76" s="6" t="s">
        <v>1022</v>
      </c>
      <c r="B76" s="7"/>
      <c r="C76" s="7">
        <v>1</v>
      </c>
      <c r="D76" s="7"/>
      <c r="E76" s="7">
        <v>1</v>
      </c>
      <c r="F76" s="7">
        <v>1</v>
      </c>
      <c r="G76" s="7"/>
      <c r="H76" s="7">
        <v>1</v>
      </c>
      <c r="I76" s="7">
        <v>1</v>
      </c>
      <c r="J76" s="7">
        <v>5</v>
      </c>
      <c r="K76" s="11">
        <v>6</v>
      </c>
      <c r="L76" s="12">
        <f>K76-GETPIVOTDATA("CICEL",$A$3,"CITY","Lucknow","CSAMP","SP 5")</f>
        <v>1</v>
      </c>
    </row>
    <row r="77" spans="1:12" x14ac:dyDescent="0.25">
      <c r="A77" s="6" t="s">
        <v>471</v>
      </c>
      <c r="B77" s="7">
        <v>1</v>
      </c>
      <c r="C77" s="7"/>
      <c r="D77" s="7">
        <v>3</v>
      </c>
      <c r="E77" s="7"/>
      <c r="F77" s="7"/>
      <c r="G77" s="7"/>
      <c r="H77" s="7"/>
      <c r="I77" s="7">
        <v>1</v>
      </c>
      <c r="J77" s="7">
        <v>5</v>
      </c>
      <c r="K77" s="11">
        <v>6</v>
      </c>
      <c r="L77" s="12">
        <f>K77-GETPIVOTDATA("CICEL",$A$3,"CITY","Lucknow","CSAMP","SP 6")</f>
        <v>1</v>
      </c>
    </row>
    <row r="78" spans="1:12" x14ac:dyDescent="0.25">
      <c r="A78" s="6" t="s">
        <v>189</v>
      </c>
      <c r="B78" s="7">
        <v>2</v>
      </c>
      <c r="C78" s="7"/>
      <c r="D78" s="7">
        <v>2</v>
      </c>
      <c r="E78" s="7"/>
      <c r="F78" s="7">
        <v>2</v>
      </c>
      <c r="G78" s="7"/>
      <c r="H78" s="7">
        <v>1</v>
      </c>
      <c r="I78" s="7"/>
      <c r="J78" s="7">
        <v>7</v>
      </c>
      <c r="K78" s="11">
        <v>6</v>
      </c>
      <c r="L78" s="12">
        <f>K78-GETPIVOTDATA("CICEL",$A$3,"CITY","Lucknow","CSAMP","SP 7")</f>
        <v>-1</v>
      </c>
    </row>
    <row r="79" spans="1:12" x14ac:dyDescent="0.25">
      <c r="A79" s="6" t="s">
        <v>790</v>
      </c>
      <c r="B79" s="7">
        <v>1</v>
      </c>
      <c r="C79" s="7"/>
      <c r="D79" s="7">
        <v>1</v>
      </c>
      <c r="E79" s="7">
        <v>1</v>
      </c>
      <c r="F79" s="7">
        <v>2</v>
      </c>
      <c r="G79" s="7"/>
      <c r="H79" s="7"/>
      <c r="I79" s="7"/>
      <c r="J79" s="7">
        <v>5</v>
      </c>
      <c r="K79" s="11">
        <v>6</v>
      </c>
      <c r="L79" s="12">
        <f>K79-GETPIVOTDATA("CICEL",$A$3,"CITY","Lucknow","CSAMP","SP 8")</f>
        <v>1</v>
      </c>
    </row>
    <row r="80" spans="1:12" ht="15.75" thickBot="1" x14ac:dyDescent="0.3">
      <c r="A80" s="6" t="s">
        <v>254</v>
      </c>
      <c r="B80" s="7"/>
      <c r="C80" s="7">
        <v>2</v>
      </c>
      <c r="D80" s="7"/>
      <c r="E80" s="7">
        <v>1</v>
      </c>
      <c r="F80" s="7"/>
      <c r="G80" s="7">
        <v>1</v>
      </c>
      <c r="H80" s="7">
        <v>1</v>
      </c>
      <c r="I80" s="7"/>
      <c r="J80" s="7">
        <v>5</v>
      </c>
      <c r="K80" s="13">
        <v>6</v>
      </c>
      <c r="L80" s="14">
        <f>K80-GETPIVOTDATA("CICEL",$A$3,"CITY","Lucknow","CSAMP","SP 9")</f>
        <v>1</v>
      </c>
    </row>
    <row r="81" spans="1:12" x14ac:dyDescent="0.25">
      <c r="A81" s="5" t="s">
        <v>1074</v>
      </c>
      <c r="B81" s="7">
        <v>25</v>
      </c>
      <c r="C81" s="7">
        <v>7</v>
      </c>
      <c r="D81" s="7">
        <v>22</v>
      </c>
      <c r="E81" s="7">
        <v>8</v>
      </c>
      <c r="F81" s="7">
        <v>28</v>
      </c>
      <c r="G81" s="7">
        <v>7</v>
      </c>
      <c r="H81" s="7">
        <v>22</v>
      </c>
      <c r="I81" s="7">
        <v>5</v>
      </c>
      <c r="J81" s="7">
        <v>124</v>
      </c>
      <c r="K81" s="15"/>
      <c r="L81" s="10"/>
    </row>
    <row r="82" spans="1:12" x14ac:dyDescent="0.25">
      <c r="A82" s="6" t="s">
        <v>636</v>
      </c>
      <c r="B82" s="7">
        <v>1</v>
      </c>
      <c r="C82" s="7"/>
      <c r="D82" s="7">
        <v>1</v>
      </c>
      <c r="E82" s="7"/>
      <c r="F82" s="7">
        <v>1</v>
      </c>
      <c r="G82" s="7"/>
      <c r="H82" s="7">
        <v>1</v>
      </c>
      <c r="I82" s="7">
        <v>3</v>
      </c>
      <c r="J82" s="7">
        <v>7</v>
      </c>
      <c r="K82" s="11">
        <v>6</v>
      </c>
      <c r="L82" s="12">
        <f>K82-GETPIVOTDATA("CICEL",$A$3,"CITY","Mumbai","CSAMP","SP 1")</f>
        <v>-1</v>
      </c>
    </row>
    <row r="83" spans="1:12" x14ac:dyDescent="0.25">
      <c r="A83" s="6" t="s">
        <v>340</v>
      </c>
      <c r="B83" s="7">
        <v>1</v>
      </c>
      <c r="C83" s="7">
        <v>2</v>
      </c>
      <c r="D83" s="7"/>
      <c r="E83" s="7">
        <v>3</v>
      </c>
      <c r="F83" s="7"/>
      <c r="G83" s="7"/>
      <c r="H83" s="7"/>
      <c r="I83" s="7"/>
      <c r="J83" s="7">
        <v>6</v>
      </c>
      <c r="K83" s="11">
        <v>6</v>
      </c>
      <c r="L83" s="12">
        <f>K83-GETPIVOTDATA("CICEL",$A$3,"CITY","Mumbai","CSAMP","SP 10")</f>
        <v>0</v>
      </c>
    </row>
    <row r="84" spans="1:12" x14ac:dyDescent="0.25">
      <c r="A84" s="6" t="s">
        <v>954</v>
      </c>
      <c r="B84" s="7"/>
      <c r="C84" s="7"/>
      <c r="D84" s="7">
        <v>2</v>
      </c>
      <c r="E84" s="7"/>
      <c r="F84" s="7">
        <v>2</v>
      </c>
      <c r="G84" s="7"/>
      <c r="H84" s="7">
        <v>2</v>
      </c>
      <c r="I84" s="7"/>
      <c r="J84" s="7">
        <v>6</v>
      </c>
      <c r="K84" s="11">
        <v>6</v>
      </c>
      <c r="L84" s="12">
        <f>K84-GETPIVOTDATA("CICEL",$A$3,"CITY","Mumbai","CSAMP","SP 11")</f>
        <v>0</v>
      </c>
    </row>
    <row r="85" spans="1:12" x14ac:dyDescent="0.25">
      <c r="A85" s="6" t="s">
        <v>392</v>
      </c>
      <c r="B85" s="7">
        <v>1</v>
      </c>
      <c r="C85" s="7"/>
      <c r="D85" s="7">
        <v>1</v>
      </c>
      <c r="E85" s="7"/>
      <c r="F85" s="7">
        <v>1</v>
      </c>
      <c r="G85" s="7"/>
      <c r="H85" s="7">
        <v>3</v>
      </c>
      <c r="I85" s="7"/>
      <c r="J85" s="7">
        <v>6</v>
      </c>
      <c r="K85" s="11">
        <v>6</v>
      </c>
      <c r="L85" s="12">
        <f>K85-GETPIVOTDATA("CICEL",$A$3,"CITY","Mumbai","CSAMP","SP 12")</f>
        <v>0</v>
      </c>
    </row>
    <row r="86" spans="1:12" x14ac:dyDescent="0.25">
      <c r="A86" s="6" t="s">
        <v>725</v>
      </c>
      <c r="B86" s="7"/>
      <c r="C86" s="7"/>
      <c r="D86" s="7">
        <v>2</v>
      </c>
      <c r="E86" s="7">
        <v>1</v>
      </c>
      <c r="F86" s="7">
        <v>2</v>
      </c>
      <c r="G86" s="7"/>
      <c r="H86" s="7">
        <v>1</v>
      </c>
      <c r="I86" s="7"/>
      <c r="J86" s="7">
        <v>6</v>
      </c>
      <c r="K86" s="11">
        <v>6</v>
      </c>
      <c r="L86" s="12">
        <f>K86-GETPIVOTDATA("CICEL",$A$3,"CITY","Mumbai","CSAMP","SP 14")</f>
        <v>0</v>
      </c>
    </row>
    <row r="87" spans="1:12" x14ac:dyDescent="0.25">
      <c r="A87" s="6" t="s">
        <v>180</v>
      </c>
      <c r="B87" s="7">
        <v>2</v>
      </c>
      <c r="C87" s="7"/>
      <c r="D87" s="7">
        <v>2</v>
      </c>
      <c r="E87" s="7"/>
      <c r="F87" s="7">
        <v>1</v>
      </c>
      <c r="G87" s="7"/>
      <c r="H87" s="7">
        <v>1</v>
      </c>
      <c r="I87" s="7"/>
      <c r="J87" s="7">
        <v>6</v>
      </c>
      <c r="K87" s="11">
        <v>6</v>
      </c>
      <c r="L87" s="12">
        <f>K87-GETPIVOTDATA("CICEL",$A$3,"CITY","Mumbai","CSAMP","SP 15")</f>
        <v>0</v>
      </c>
    </row>
    <row r="88" spans="1:12" x14ac:dyDescent="0.25">
      <c r="A88" s="6" t="s">
        <v>781</v>
      </c>
      <c r="B88" s="7">
        <v>1</v>
      </c>
      <c r="C88" s="7"/>
      <c r="D88" s="7">
        <v>1</v>
      </c>
      <c r="E88" s="7">
        <v>1</v>
      </c>
      <c r="F88" s="7"/>
      <c r="G88" s="7">
        <v>3</v>
      </c>
      <c r="H88" s="7"/>
      <c r="I88" s="7"/>
      <c r="J88" s="7">
        <v>6</v>
      </c>
      <c r="K88" s="11">
        <v>6</v>
      </c>
      <c r="L88" s="12">
        <f>K88-GETPIVOTDATA("CICEL",$A$3,"CITY","Mumbai","CSAMP","SP 16")</f>
        <v>0</v>
      </c>
    </row>
    <row r="89" spans="1:12" x14ac:dyDescent="0.25">
      <c r="A89" s="6" t="s">
        <v>513</v>
      </c>
      <c r="B89" s="7">
        <v>1</v>
      </c>
      <c r="C89" s="7"/>
      <c r="D89" s="7">
        <v>1</v>
      </c>
      <c r="E89" s="7"/>
      <c r="F89" s="7">
        <v>3</v>
      </c>
      <c r="G89" s="7"/>
      <c r="H89" s="7">
        <v>1</v>
      </c>
      <c r="I89" s="7"/>
      <c r="J89" s="7">
        <v>6</v>
      </c>
      <c r="K89" s="11">
        <v>6</v>
      </c>
      <c r="L89" s="12">
        <f>K89-GETPIVOTDATA("CICEL",$A$3,"CITY","Mumbai","CSAMP","SP 17")</f>
        <v>0</v>
      </c>
    </row>
    <row r="90" spans="1:12" x14ac:dyDescent="0.25">
      <c r="A90" s="6" t="s">
        <v>1107</v>
      </c>
      <c r="B90" s="7">
        <v>2</v>
      </c>
      <c r="C90" s="7"/>
      <c r="D90" s="7">
        <v>1</v>
      </c>
      <c r="E90" s="7"/>
      <c r="F90" s="7">
        <v>1</v>
      </c>
      <c r="G90" s="7"/>
      <c r="H90" s="7"/>
      <c r="I90" s="7"/>
      <c r="J90" s="7">
        <v>4</v>
      </c>
      <c r="K90" s="11">
        <v>6</v>
      </c>
      <c r="L90" s="12">
        <f>K90-GETPIVOTDATA("CICEL",$A$3,"CITY","Mumbai","CSAMP","SP 18")</f>
        <v>2</v>
      </c>
    </row>
    <row r="91" spans="1:12" x14ac:dyDescent="0.25">
      <c r="A91" s="6" t="s">
        <v>577</v>
      </c>
      <c r="B91" s="7">
        <v>1</v>
      </c>
      <c r="C91" s="7"/>
      <c r="D91" s="7">
        <v>3</v>
      </c>
      <c r="E91" s="7"/>
      <c r="F91" s="7">
        <v>1</v>
      </c>
      <c r="G91" s="7"/>
      <c r="H91" s="7">
        <v>1</v>
      </c>
      <c r="I91" s="7"/>
      <c r="J91" s="7">
        <v>6</v>
      </c>
      <c r="K91" s="11">
        <v>6</v>
      </c>
      <c r="L91" s="12">
        <f>K91-GETPIVOTDATA("CICEL",$A$3,"CITY","Mumbai","CSAMP","SP 19")</f>
        <v>0</v>
      </c>
    </row>
    <row r="92" spans="1:12" x14ac:dyDescent="0.25">
      <c r="A92" s="6" t="s">
        <v>73</v>
      </c>
      <c r="B92" s="7">
        <v>2</v>
      </c>
      <c r="C92" s="7">
        <v>1</v>
      </c>
      <c r="D92" s="7"/>
      <c r="E92" s="7"/>
      <c r="F92" s="7">
        <v>3</v>
      </c>
      <c r="G92" s="7"/>
      <c r="H92" s="7"/>
      <c r="I92" s="7"/>
      <c r="J92" s="7">
        <v>6</v>
      </c>
      <c r="K92" s="11">
        <v>6</v>
      </c>
      <c r="L92" s="12">
        <f>K92-GETPIVOTDATA("CICEL",$A$3,"CITY","Mumbai","CSAMP","SP 2")</f>
        <v>0</v>
      </c>
    </row>
    <row r="93" spans="1:12" x14ac:dyDescent="0.25">
      <c r="A93" s="6" t="s">
        <v>962</v>
      </c>
      <c r="B93" s="7">
        <v>2</v>
      </c>
      <c r="C93" s="7"/>
      <c r="D93" s="7">
        <v>1</v>
      </c>
      <c r="E93" s="7"/>
      <c r="F93" s="7">
        <v>2</v>
      </c>
      <c r="G93" s="7"/>
      <c r="H93" s="7">
        <v>2</v>
      </c>
      <c r="I93" s="7">
        <v>1</v>
      </c>
      <c r="J93" s="7">
        <v>8</v>
      </c>
      <c r="K93" s="11">
        <v>6</v>
      </c>
      <c r="L93" s="12">
        <f>K93-GETPIVOTDATA("CICEL",$A$3,"CITY","Mumbai","CSAMP","SP 3")</f>
        <v>-2</v>
      </c>
    </row>
    <row r="94" spans="1:12" x14ac:dyDescent="0.25">
      <c r="A94" s="6" t="s">
        <v>522</v>
      </c>
      <c r="B94" s="7">
        <v>2</v>
      </c>
      <c r="C94" s="7"/>
      <c r="D94" s="7">
        <v>2</v>
      </c>
      <c r="E94" s="7"/>
      <c r="F94" s="7"/>
      <c r="G94" s="7"/>
      <c r="H94" s="7">
        <v>2</v>
      </c>
      <c r="I94" s="7"/>
      <c r="J94" s="7">
        <v>6</v>
      </c>
      <c r="K94" s="11">
        <v>6</v>
      </c>
      <c r="L94" s="12">
        <f>K94-GETPIVOTDATA("CICEL",$A$3,"CITY","Mumbai","CSAMP","SP 32")</f>
        <v>0</v>
      </c>
    </row>
    <row r="95" spans="1:12" x14ac:dyDescent="0.25">
      <c r="A95" s="6" t="s">
        <v>1119</v>
      </c>
      <c r="B95" s="7">
        <v>1</v>
      </c>
      <c r="C95" s="7">
        <v>1</v>
      </c>
      <c r="D95" s="7"/>
      <c r="E95" s="7">
        <v>1</v>
      </c>
      <c r="F95" s="7"/>
      <c r="G95" s="7">
        <v>2</v>
      </c>
      <c r="H95" s="7">
        <v>1</v>
      </c>
      <c r="I95" s="7"/>
      <c r="J95" s="7">
        <v>6</v>
      </c>
      <c r="K95" s="11">
        <v>6</v>
      </c>
      <c r="L95" s="12">
        <f>K95-GETPIVOTDATA("CICEL",$A$3,"CITY","Mumbai","CSAMP","SP 33")</f>
        <v>0</v>
      </c>
    </row>
    <row r="96" spans="1:12" x14ac:dyDescent="0.25">
      <c r="A96" s="6" t="s">
        <v>299</v>
      </c>
      <c r="B96" s="7">
        <v>2</v>
      </c>
      <c r="C96" s="7"/>
      <c r="D96" s="7"/>
      <c r="E96" s="7"/>
      <c r="F96" s="7">
        <v>2</v>
      </c>
      <c r="G96" s="7"/>
      <c r="H96" s="7">
        <v>1</v>
      </c>
      <c r="I96" s="7"/>
      <c r="J96" s="7">
        <v>5</v>
      </c>
      <c r="K96" s="11">
        <v>6</v>
      </c>
      <c r="L96" s="12">
        <f>K96-GETPIVOTDATA("CICEL",$A$3,"CITY","Mumbai","CSAMP","SP 35")</f>
        <v>1</v>
      </c>
    </row>
    <row r="97" spans="1:12" x14ac:dyDescent="0.25">
      <c r="A97" s="6" t="s">
        <v>974</v>
      </c>
      <c r="B97" s="7">
        <v>1</v>
      </c>
      <c r="C97" s="7"/>
      <c r="D97" s="7">
        <v>3</v>
      </c>
      <c r="E97" s="7"/>
      <c r="F97" s="7">
        <v>1</v>
      </c>
      <c r="G97" s="7"/>
      <c r="H97" s="7">
        <v>1</v>
      </c>
      <c r="I97" s="7"/>
      <c r="J97" s="7">
        <v>6</v>
      </c>
      <c r="K97" s="11">
        <v>6</v>
      </c>
      <c r="L97" s="12">
        <f>K97-GETPIVOTDATA("CICEL",$A$3,"CITY","Mumbai","CSAMP","SP 38")</f>
        <v>0</v>
      </c>
    </row>
    <row r="98" spans="1:12" x14ac:dyDescent="0.25">
      <c r="A98" s="6" t="s">
        <v>403</v>
      </c>
      <c r="B98" s="7">
        <v>3</v>
      </c>
      <c r="C98" s="7"/>
      <c r="D98" s="7"/>
      <c r="E98" s="7"/>
      <c r="F98" s="7">
        <v>3</v>
      </c>
      <c r="G98" s="7"/>
      <c r="H98" s="7"/>
      <c r="I98" s="7"/>
      <c r="J98" s="7">
        <v>6</v>
      </c>
      <c r="K98" s="11">
        <v>6</v>
      </c>
      <c r="L98" s="12">
        <f>K98-GETPIVOTDATA("CICEL",$A$3,"CITY","Mumbai","CSAMP","SP 4")</f>
        <v>0</v>
      </c>
    </row>
    <row r="99" spans="1:12" x14ac:dyDescent="0.25">
      <c r="A99" s="6" t="s">
        <v>653</v>
      </c>
      <c r="B99" s="7"/>
      <c r="C99" s="7"/>
      <c r="D99" s="7"/>
      <c r="E99" s="7"/>
      <c r="F99" s="7">
        <v>1</v>
      </c>
      <c r="G99" s="7"/>
      <c r="H99" s="7">
        <v>3</v>
      </c>
      <c r="I99" s="7"/>
      <c r="J99" s="7">
        <v>4</v>
      </c>
      <c r="K99" s="11">
        <v>6</v>
      </c>
      <c r="L99" s="12">
        <f>K99-GETPIVOTDATA("CICEL",$A$3,"CITY","Mumbai","CSAMP","SP 44")</f>
        <v>2</v>
      </c>
    </row>
    <row r="100" spans="1:12" x14ac:dyDescent="0.25">
      <c r="A100" s="6" t="s">
        <v>1022</v>
      </c>
      <c r="B100" s="7"/>
      <c r="C100" s="7"/>
      <c r="D100" s="7">
        <v>1</v>
      </c>
      <c r="E100" s="7">
        <v>1</v>
      </c>
      <c r="F100" s="7">
        <v>2</v>
      </c>
      <c r="G100" s="7">
        <v>1</v>
      </c>
      <c r="H100" s="7"/>
      <c r="I100" s="7"/>
      <c r="J100" s="7">
        <v>5</v>
      </c>
      <c r="K100" s="11">
        <v>6</v>
      </c>
      <c r="L100" s="12">
        <f>K100-GETPIVOTDATA("CICEL",$A$3,"CITY","Mumbai","CSAMP","SP 5")</f>
        <v>1</v>
      </c>
    </row>
    <row r="101" spans="1:12" x14ac:dyDescent="0.25">
      <c r="A101" s="6" t="s">
        <v>471</v>
      </c>
      <c r="B101" s="7">
        <v>1</v>
      </c>
      <c r="C101" s="7"/>
      <c r="D101" s="7">
        <v>1</v>
      </c>
      <c r="E101" s="7"/>
      <c r="F101" s="7">
        <v>2</v>
      </c>
      <c r="G101" s="7"/>
      <c r="H101" s="7">
        <v>2</v>
      </c>
      <c r="I101" s="7"/>
      <c r="J101" s="7">
        <v>6</v>
      </c>
      <c r="K101" s="11">
        <v>6</v>
      </c>
      <c r="L101" s="12">
        <f>K101-GETPIVOTDATA("CICEL",$A$3,"CITY","Mumbai","CSAMP","SP 6")</f>
        <v>0</v>
      </c>
    </row>
    <row r="102" spans="1:12" x14ac:dyDescent="0.25">
      <c r="A102" s="6" t="s">
        <v>189</v>
      </c>
      <c r="B102" s="7">
        <v>1</v>
      </c>
      <c r="C102" s="7">
        <v>2</v>
      </c>
      <c r="D102" s="7"/>
      <c r="E102" s="7">
        <v>1</v>
      </c>
      <c r="F102" s="7"/>
      <c r="G102" s="7">
        <v>1</v>
      </c>
      <c r="H102" s="7"/>
      <c r="I102" s="7">
        <v>1</v>
      </c>
      <c r="J102" s="7">
        <v>6</v>
      </c>
      <c r="K102" s="11">
        <v>6</v>
      </c>
      <c r="L102" s="12">
        <f>K102-GETPIVOTDATA("CICEL",$A$3,"CITY","Mumbai","CSAMP","SP 7")</f>
        <v>0</v>
      </c>
    </row>
    <row r="103" spans="1:12" ht="15.75" thickBot="1" x14ac:dyDescent="0.3">
      <c r="A103" s="6" t="s">
        <v>790</v>
      </c>
      <c r="B103" s="7"/>
      <c r="C103" s="7">
        <v>1</v>
      </c>
      <c r="D103" s="7"/>
      <c r="E103" s="7"/>
      <c r="F103" s="7"/>
      <c r="G103" s="7"/>
      <c r="H103" s="7"/>
      <c r="I103" s="7"/>
      <c r="J103" s="7">
        <v>1</v>
      </c>
      <c r="K103" s="13">
        <v>6</v>
      </c>
      <c r="L103" s="14">
        <f>K103-GETPIVOTDATA("CICEL",$A$3,"CITY","Mumbai","CSAMP","SP 8")</f>
        <v>5</v>
      </c>
    </row>
    <row r="104" spans="1:12" x14ac:dyDescent="0.25">
      <c r="A104" s="5" t="s">
        <v>1147</v>
      </c>
      <c r="B104" s="7">
        <v>82</v>
      </c>
      <c r="C104" s="7">
        <v>43</v>
      </c>
      <c r="D104" s="7">
        <v>93</v>
      </c>
      <c r="E104" s="7">
        <v>40</v>
      </c>
      <c r="F104" s="7">
        <v>81</v>
      </c>
      <c r="G104" s="7">
        <v>33</v>
      </c>
      <c r="H104" s="7">
        <v>79</v>
      </c>
      <c r="I104" s="7">
        <v>28</v>
      </c>
      <c r="J104" s="7">
        <v>479</v>
      </c>
      <c r="K104" s="8"/>
      <c r="L104" s="8"/>
    </row>
  </sheetData>
  <mergeCells count="2">
    <mergeCell ref="K3:K4"/>
    <mergeCell ref="L3:L4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82"/>
  <sheetViews>
    <sheetView tabSelected="1" topLeftCell="CW1" workbookViewId="0">
      <selection activeCell="DM5" sqref="DM5"/>
    </sheetView>
  </sheetViews>
  <sheetFormatPr defaultRowHeight="15" x14ac:dyDescent="0.25"/>
  <cols>
    <col min="2" max="2" width="16.7109375" customWidth="1"/>
    <col min="3" max="3" width="9.140625" customWidth="1"/>
    <col min="5" max="5" width="15.42578125" customWidth="1"/>
    <col min="85" max="85" width="9.140625" style="26"/>
    <col min="117" max="117" width="9.140625" style="26"/>
  </cols>
  <sheetData>
    <row r="1" spans="1:150" x14ac:dyDescent="0.25">
      <c r="A1" s="20" t="s">
        <v>36</v>
      </c>
      <c r="B1" s="20" t="s">
        <v>1124</v>
      </c>
      <c r="C1" s="20" t="s">
        <v>369</v>
      </c>
      <c r="D1" s="21" t="s">
        <v>655</v>
      </c>
      <c r="E1" s="21" t="s">
        <v>70</v>
      </c>
      <c r="F1" s="21" t="s">
        <v>144</v>
      </c>
      <c r="G1" s="21" t="s">
        <v>259</v>
      </c>
      <c r="H1" s="21" t="s">
        <v>817</v>
      </c>
      <c r="I1" s="21" t="s">
        <v>835</v>
      </c>
      <c r="J1" s="21" t="s">
        <v>306</v>
      </c>
      <c r="K1" s="21" t="s">
        <v>22</v>
      </c>
      <c r="L1" s="21" t="s">
        <v>77</v>
      </c>
      <c r="M1" s="21" t="s">
        <v>809</v>
      </c>
      <c r="N1" s="2" t="s">
        <v>540</v>
      </c>
      <c r="O1" s="2" t="s">
        <v>434</v>
      </c>
      <c r="P1" s="2" t="s">
        <v>1046</v>
      </c>
      <c r="Q1" s="2" t="s">
        <v>18</v>
      </c>
      <c r="R1" s="2" t="s">
        <v>82</v>
      </c>
      <c r="S1" s="2" t="s">
        <v>1120</v>
      </c>
      <c r="T1" s="2" t="s">
        <v>795</v>
      </c>
      <c r="U1" s="2" t="s">
        <v>301</v>
      </c>
      <c r="V1" s="2" t="s">
        <v>323</v>
      </c>
      <c r="W1" s="2" t="s">
        <v>926</v>
      </c>
      <c r="X1" s="2" t="s">
        <v>372</v>
      </c>
      <c r="Y1" s="2" t="s">
        <v>95</v>
      </c>
      <c r="Z1" s="2" t="s">
        <v>711</v>
      </c>
      <c r="AA1" s="2" t="s">
        <v>161</v>
      </c>
      <c r="AB1" s="2" t="s">
        <v>766</v>
      </c>
      <c r="AC1" s="2" t="s">
        <v>491</v>
      </c>
      <c r="AD1" s="2" t="s">
        <v>1091</v>
      </c>
      <c r="AE1" s="2" t="s">
        <v>864</v>
      </c>
      <c r="AF1" s="2" t="s">
        <v>606</v>
      </c>
      <c r="AG1" s="2" t="s">
        <v>92</v>
      </c>
      <c r="AH1" s="2" t="s">
        <v>616</v>
      </c>
      <c r="AI1" s="2" t="s">
        <v>838</v>
      </c>
      <c r="AJ1" s="2" t="s">
        <v>313</v>
      </c>
      <c r="AK1" s="2" t="s">
        <v>102</v>
      </c>
      <c r="AL1" s="2" t="s">
        <v>1061</v>
      </c>
      <c r="AM1" s="2" t="s">
        <v>1058</v>
      </c>
      <c r="AN1" s="2" t="s">
        <v>681</v>
      </c>
      <c r="AO1" s="2" t="s">
        <v>137</v>
      </c>
      <c r="AP1" s="2" t="s">
        <v>1007</v>
      </c>
      <c r="AQ1" s="2" t="s">
        <v>459</v>
      </c>
      <c r="AR1" s="2" t="s">
        <v>1070</v>
      </c>
      <c r="AS1" s="2" t="s">
        <v>529</v>
      </c>
      <c r="AT1" s="2" t="s">
        <v>243</v>
      </c>
      <c r="AU1" s="2" t="s">
        <v>905</v>
      </c>
      <c r="AV1" s="2" t="s">
        <v>386</v>
      </c>
      <c r="AW1" s="2" t="s">
        <v>818</v>
      </c>
      <c r="AX1" s="2" t="s">
        <v>880</v>
      </c>
      <c r="AY1" s="2" t="s">
        <v>460</v>
      </c>
      <c r="AZ1" s="2" t="s">
        <v>188</v>
      </c>
      <c r="BA1" s="2" t="s">
        <v>789</v>
      </c>
      <c r="BB1" s="2" t="s">
        <v>519</v>
      </c>
      <c r="BC1" s="2" t="s">
        <v>684</v>
      </c>
      <c r="BD1" s="2" t="s">
        <v>143</v>
      </c>
      <c r="BE1" s="2" t="s">
        <v>787</v>
      </c>
      <c r="BF1" s="2" t="s">
        <v>579</v>
      </c>
      <c r="BG1" s="2" t="s">
        <v>58</v>
      </c>
      <c r="BH1" s="2" t="s">
        <v>353</v>
      </c>
      <c r="BI1" s="2" t="s">
        <v>449</v>
      </c>
      <c r="BJ1" s="2" t="s">
        <v>387</v>
      </c>
      <c r="BK1" s="2" t="s">
        <v>443</v>
      </c>
      <c r="BL1" s="2" t="s">
        <v>517</v>
      </c>
      <c r="BM1" s="2" t="s">
        <v>949</v>
      </c>
      <c r="BN1" s="2" t="s">
        <v>390</v>
      </c>
      <c r="BO1" s="2" t="s">
        <v>113</v>
      </c>
      <c r="BP1" s="2" t="s">
        <v>553</v>
      </c>
      <c r="BQ1" s="2" t="s">
        <v>27</v>
      </c>
      <c r="BR1" s="2" t="s">
        <v>146</v>
      </c>
      <c r="BS1" s="2" t="s">
        <v>213</v>
      </c>
      <c r="BT1" s="2" t="s">
        <v>229</v>
      </c>
      <c r="BU1" s="2" t="s">
        <v>304</v>
      </c>
      <c r="BV1" s="2" t="s">
        <v>91</v>
      </c>
      <c r="BW1" s="2" t="s">
        <v>666</v>
      </c>
      <c r="BX1" s="2" t="s">
        <v>60</v>
      </c>
      <c r="BY1" s="2" t="s">
        <v>514</v>
      </c>
      <c r="BZ1" s="2" t="s">
        <v>1081</v>
      </c>
      <c r="CA1" s="2" t="s">
        <v>49</v>
      </c>
      <c r="CB1" s="2" t="s">
        <v>981</v>
      </c>
      <c r="CC1" s="2" t="s">
        <v>1</v>
      </c>
      <c r="CD1" s="2" t="s">
        <v>174</v>
      </c>
      <c r="CE1" s="2" t="s">
        <v>855</v>
      </c>
      <c r="CF1" s="2" t="s">
        <v>118</v>
      </c>
      <c r="CG1" s="25" t="s">
        <v>875</v>
      </c>
      <c r="CH1" s="2" t="s">
        <v>273</v>
      </c>
      <c r="CI1" s="2" t="s">
        <v>780</v>
      </c>
      <c r="CJ1" s="2" t="s">
        <v>337</v>
      </c>
      <c r="CK1" s="2" t="s">
        <v>950</v>
      </c>
      <c r="CL1" s="2" t="s">
        <v>328</v>
      </c>
      <c r="CM1" s="2" t="s">
        <v>489</v>
      </c>
      <c r="CN1" s="2" t="s">
        <v>233</v>
      </c>
      <c r="CO1" s="2" t="s">
        <v>922</v>
      </c>
      <c r="CP1" s="2" t="s">
        <v>181</v>
      </c>
      <c r="CQ1" s="2" t="s">
        <v>623</v>
      </c>
      <c r="CR1" s="2" t="s">
        <v>412</v>
      </c>
      <c r="CS1" s="2" t="s">
        <v>212</v>
      </c>
      <c r="CT1" s="2" t="s">
        <v>284</v>
      </c>
      <c r="CU1" s="2" t="s">
        <v>54</v>
      </c>
      <c r="CV1" s="2" t="s">
        <v>878</v>
      </c>
      <c r="CW1" s="2" t="s">
        <v>1122</v>
      </c>
      <c r="CX1" s="2" t="s">
        <v>342</v>
      </c>
      <c r="CY1" s="2" t="s">
        <v>408</v>
      </c>
      <c r="CZ1" s="2" t="s">
        <v>270</v>
      </c>
      <c r="DA1" s="2" t="s">
        <v>895</v>
      </c>
      <c r="DB1" s="2" t="s">
        <v>564</v>
      </c>
      <c r="DC1" s="2" t="s">
        <v>751</v>
      </c>
      <c r="DD1" s="2" t="s">
        <v>121</v>
      </c>
      <c r="DE1" s="2" t="s">
        <v>279</v>
      </c>
      <c r="DF1" s="2" t="s">
        <v>836</v>
      </c>
      <c r="DG1" s="2" t="s">
        <v>1059</v>
      </c>
      <c r="DH1" s="2" t="s">
        <v>1130</v>
      </c>
      <c r="DI1" s="2" t="s">
        <v>957</v>
      </c>
      <c r="DJ1" s="2" t="s">
        <v>881</v>
      </c>
      <c r="DK1" s="2" t="s">
        <v>963</v>
      </c>
      <c r="DL1" s="2" t="s">
        <v>862</v>
      </c>
      <c r="DM1" s="25" t="s">
        <v>89</v>
      </c>
      <c r="DN1" s="2" t="s">
        <v>359</v>
      </c>
      <c r="DO1" s="2" t="s">
        <v>706</v>
      </c>
      <c r="DP1" s="2" t="s">
        <v>896</v>
      </c>
      <c r="DQ1" s="2" t="s">
        <v>420</v>
      </c>
      <c r="DR1" s="2" t="s">
        <v>557</v>
      </c>
      <c r="DS1" s="2" t="s">
        <v>1034</v>
      </c>
      <c r="DT1" s="2" t="s">
        <v>1087</v>
      </c>
      <c r="DU1" s="2" t="s">
        <v>716</v>
      </c>
      <c r="DV1" s="2" t="s">
        <v>867</v>
      </c>
      <c r="DW1" s="2" t="s">
        <v>822</v>
      </c>
      <c r="DX1" s="2" t="s">
        <v>853</v>
      </c>
      <c r="DY1" s="2" t="s">
        <v>267</v>
      </c>
      <c r="DZ1" s="2" t="s">
        <v>349</v>
      </c>
      <c r="EA1" s="2" t="s">
        <v>50</v>
      </c>
      <c r="EB1" s="2" t="s">
        <v>921</v>
      </c>
      <c r="EC1" s="2" t="s">
        <v>641</v>
      </c>
      <c r="ED1" s="2" t="s">
        <v>17</v>
      </c>
      <c r="EE1" s="2" t="s">
        <v>291</v>
      </c>
      <c r="EF1" s="2" t="s">
        <v>861</v>
      </c>
      <c r="EG1" s="2" t="s">
        <v>590</v>
      </c>
      <c r="EH1" s="2" t="s">
        <v>986</v>
      </c>
      <c r="EI1" s="2" t="s">
        <v>59</v>
      </c>
      <c r="EJ1" s="2" t="s">
        <v>177</v>
      </c>
      <c r="EK1" s="2" t="s">
        <v>34</v>
      </c>
      <c r="EL1" s="2" t="s">
        <v>195</v>
      </c>
      <c r="EM1" s="2" t="s">
        <v>129</v>
      </c>
      <c r="EN1" s="2" t="s">
        <v>479</v>
      </c>
      <c r="EO1" s="2" t="s">
        <v>363</v>
      </c>
      <c r="EP1" s="2" t="s">
        <v>274</v>
      </c>
      <c r="EQ1" s="2" t="s">
        <v>977</v>
      </c>
      <c r="ER1" s="2" t="s">
        <v>1067</v>
      </c>
      <c r="ES1" s="2" t="s">
        <v>765</v>
      </c>
      <c r="ET1" s="2" t="s">
        <v>558</v>
      </c>
    </row>
    <row r="2" spans="1:150" ht="17.25" customHeight="1" x14ac:dyDescent="0.25">
      <c r="A2" s="20">
        <v>32514179</v>
      </c>
      <c r="B2" s="22">
        <v>45215.512881944444</v>
      </c>
      <c r="C2" s="23" t="s">
        <v>1016</v>
      </c>
      <c r="D2" s="21" t="s">
        <v>1127</v>
      </c>
      <c r="E2" s="21" t="s">
        <v>724</v>
      </c>
      <c r="F2" s="21" t="s">
        <v>361</v>
      </c>
      <c r="G2" s="21" t="s">
        <v>1006</v>
      </c>
      <c r="H2" s="21" t="s">
        <v>1152</v>
      </c>
      <c r="I2" s="21" t="s">
        <v>705</v>
      </c>
      <c r="J2" s="21" t="s">
        <v>906</v>
      </c>
      <c r="K2" s="21" t="s">
        <v>402</v>
      </c>
      <c r="L2" s="24" t="s">
        <v>260</v>
      </c>
      <c r="M2" s="24" t="s">
        <v>1026</v>
      </c>
      <c r="N2" s="2" t="s">
        <v>426</v>
      </c>
      <c r="O2" s="3" t="s">
        <v>1026</v>
      </c>
      <c r="P2" s="2" t="s">
        <v>426</v>
      </c>
      <c r="Q2" s="2" t="s">
        <v>1118</v>
      </c>
      <c r="R2" s="2" t="s">
        <v>426</v>
      </c>
      <c r="S2" s="2" t="s">
        <v>965</v>
      </c>
      <c r="T2" s="2" t="s">
        <v>211</v>
      </c>
      <c r="U2" s="3" t="s">
        <v>452</v>
      </c>
      <c r="V2" s="2" t="s">
        <v>941</v>
      </c>
      <c r="W2" s="2" t="s">
        <v>62</v>
      </c>
      <c r="X2" s="2" t="s">
        <v>62</v>
      </c>
      <c r="Y2" s="2" t="s">
        <v>941</v>
      </c>
      <c r="Z2" s="2" t="s">
        <v>941</v>
      </c>
      <c r="AA2" s="2" t="s">
        <v>62</v>
      </c>
      <c r="AB2" s="2" t="s">
        <v>62</v>
      </c>
      <c r="AC2" s="2" t="s">
        <v>62</v>
      </c>
      <c r="AD2" s="2" t="s">
        <v>941</v>
      </c>
      <c r="AE2" s="2" t="s">
        <v>941</v>
      </c>
      <c r="AF2" s="2" t="s">
        <v>62</v>
      </c>
      <c r="AG2" s="2" t="s">
        <v>693</v>
      </c>
      <c r="AH2" s="2" t="s">
        <v>132</v>
      </c>
      <c r="AI2" s="2" t="s">
        <v>426</v>
      </c>
      <c r="AJ2" s="3" t="s">
        <v>383</v>
      </c>
      <c r="AK2" s="2" t="s">
        <v>426</v>
      </c>
      <c r="AL2" s="2" t="s">
        <v>426</v>
      </c>
      <c r="AM2" s="2" t="s">
        <v>426</v>
      </c>
      <c r="AN2" s="2" t="s">
        <v>506</v>
      </c>
      <c r="AO2" s="2" t="s">
        <v>221</v>
      </c>
      <c r="AP2" s="2" t="s">
        <v>62</v>
      </c>
      <c r="AQ2" s="2" t="s">
        <v>62</v>
      </c>
      <c r="AR2" s="2" t="s">
        <v>1025</v>
      </c>
      <c r="AS2" s="2" t="s">
        <v>62</v>
      </c>
      <c r="AT2" s="2" t="s">
        <v>204</v>
      </c>
      <c r="AU2" s="2" t="s">
        <v>132</v>
      </c>
      <c r="AV2" s="2" t="s">
        <v>132</v>
      </c>
      <c r="AW2" s="2" t="s">
        <v>426</v>
      </c>
      <c r="AX2" s="2" t="s">
        <v>899</v>
      </c>
      <c r="AY2" s="2" t="s">
        <v>426</v>
      </c>
      <c r="AZ2" s="3" t="s">
        <v>495</v>
      </c>
      <c r="BA2" s="3" t="s">
        <v>612</v>
      </c>
      <c r="BB2" s="1" t="s">
        <v>490</v>
      </c>
      <c r="BC2" s="2" t="s">
        <v>426</v>
      </c>
      <c r="BD2" s="2" t="s">
        <v>426</v>
      </c>
      <c r="BE2" s="2" t="s">
        <v>859</v>
      </c>
      <c r="BF2" s="2" t="s">
        <v>426</v>
      </c>
      <c r="BG2" s="2" t="s">
        <v>426</v>
      </c>
      <c r="BH2" s="2" t="s">
        <v>426</v>
      </c>
      <c r="BI2" s="2" t="s">
        <v>426</v>
      </c>
      <c r="BJ2" s="2" t="s">
        <v>426</v>
      </c>
      <c r="BK2" s="2" t="s">
        <v>426</v>
      </c>
      <c r="BL2" s="2" t="s">
        <v>426</v>
      </c>
      <c r="BM2" s="2" t="s">
        <v>426</v>
      </c>
      <c r="BN2" s="2" t="s">
        <v>426</v>
      </c>
      <c r="BO2" s="2" t="s">
        <v>426</v>
      </c>
      <c r="BP2" s="2" t="s">
        <v>426</v>
      </c>
      <c r="BQ2" s="2" t="s">
        <v>426</v>
      </c>
      <c r="BR2" s="2" t="s">
        <v>426</v>
      </c>
      <c r="BS2" s="2" t="s">
        <v>426</v>
      </c>
      <c r="BT2" s="2" t="s">
        <v>426</v>
      </c>
      <c r="BU2" s="2" t="s">
        <v>426</v>
      </c>
      <c r="BV2" s="2" t="s">
        <v>426</v>
      </c>
      <c r="BW2" s="2" t="s">
        <v>426</v>
      </c>
      <c r="BX2" s="2" t="s">
        <v>426</v>
      </c>
      <c r="BY2" s="2" t="s">
        <v>426</v>
      </c>
      <c r="BZ2" s="2" t="s">
        <v>426</v>
      </c>
      <c r="CA2" s="2" t="s">
        <v>426</v>
      </c>
      <c r="CB2" s="2" t="s">
        <v>426</v>
      </c>
      <c r="CC2" s="2" t="s">
        <v>426</v>
      </c>
      <c r="CD2" s="2" t="s">
        <v>426</v>
      </c>
      <c r="CE2" s="2" t="s">
        <v>426</v>
      </c>
      <c r="CF2" s="2" t="s">
        <v>426</v>
      </c>
      <c r="CG2" s="25" t="s">
        <v>426</v>
      </c>
      <c r="CH2" s="2" t="s">
        <v>426</v>
      </c>
      <c r="CI2" s="2" t="s">
        <v>426</v>
      </c>
      <c r="CJ2" s="2" t="s">
        <v>426</v>
      </c>
      <c r="CK2" s="2" t="s">
        <v>426</v>
      </c>
      <c r="CL2" s="2" t="s">
        <v>426</v>
      </c>
      <c r="CM2" s="2" t="s">
        <v>426</v>
      </c>
      <c r="CN2" s="2" t="s">
        <v>426</v>
      </c>
      <c r="CO2" s="2" t="s">
        <v>426</v>
      </c>
      <c r="CP2" s="2" t="s">
        <v>426</v>
      </c>
      <c r="CQ2" s="2" t="s">
        <v>426</v>
      </c>
      <c r="CR2" s="2" t="s">
        <v>426</v>
      </c>
      <c r="CS2" s="2" t="s">
        <v>426</v>
      </c>
      <c r="CT2" s="2" t="s">
        <v>426</v>
      </c>
      <c r="CU2" s="2" t="s">
        <v>426</v>
      </c>
      <c r="CV2" s="2" t="s">
        <v>426</v>
      </c>
      <c r="CW2" s="2" t="s">
        <v>426</v>
      </c>
      <c r="CX2" s="2" t="s">
        <v>426</v>
      </c>
      <c r="CY2" s="2" t="s">
        <v>426</v>
      </c>
      <c r="CZ2" s="2" t="s">
        <v>426</v>
      </c>
      <c r="DA2" s="2" t="s">
        <v>426</v>
      </c>
      <c r="DB2" s="2" t="s">
        <v>426</v>
      </c>
      <c r="DC2" s="2" t="s">
        <v>426</v>
      </c>
      <c r="DD2" s="2" t="s">
        <v>426</v>
      </c>
      <c r="DE2" s="2" t="s">
        <v>426</v>
      </c>
      <c r="DF2" s="2" t="s">
        <v>426</v>
      </c>
      <c r="DG2" s="2" t="s">
        <v>426</v>
      </c>
      <c r="DH2" s="2" t="s">
        <v>426</v>
      </c>
      <c r="DI2" s="2" t="s">
        <v>426</v>
      </c>
      <c r="DJ2" s="2" t="s">
        <v>426</v>
      </c>
      <c r="DK2" s="2" t="s">
        <v>426</v>
      </c>
      <c r="DL2" s="2" t="s">
        <v>426</v>
      </c>
      <c r="DM2" s="25" t="s">
        <v>426</v>
      </c>
      <c r="DN2" s="2" t="s">
        <v>211</v>
      </c>
      <c r="DO2" s="2" t="s">
        <v>426</v>
      </c>
      <c r="DP2" s="2" t="s">
        <v>211</v>
      </c>
      <c r="DQ2" s="2" t="s">
        <v>426</v>
      </c>
      <c r="DR2" s="2" t="s">
        <v>211</v>
      </c>
      <c r="DS2" s="2" t="s">
        <v>426</v>
      </c>
      <c r="DT2" s="2" t="s">
        <v>211</v>
      </c>
      <c r="DU2" s="2" t="s">
        <v>426</v>
      </c>
      <c r="DV2" s="2" t="s">
        <v>426</v>
      </c>
      <c r="DW2" s="2" t="s">
        <v>426</v>
      </c>
      <c r="DX2" s="2" t="s">
        <v>426</v>
      </c>
      <c r="DY2" s="2" t="s">
        <v>426</v>
      </c>
      <c r="DZ2" s="2" t="s">
        <v>426</v>
      </c>
      <c r="EA2" s="2" t="s">
        <v>426</v>
      </c>
      <c r="EB2" s="2" t="s">
        <v>426</v>
      </c>
      <c r="EC2" s="2" t="s">
        <v>426</v>
      </c>
      <c r="ED2" s="2" t="s">
        <v>426</v>
      </c>
      <c r="EE2" s="2" t="s">
        <v>426</v>
      </c>
      <c r="EF2" s="2" t="s">
        <v>426</v>
      </c>
      <c r="EG2" s="2" t="s">
        <v>426</v>
      </c>
      <c r="EH2" s="2" t="s">
        <v>426</v>
      </c>
      <c r="EI2" s="2" t="s">
        <v>426</v>
      </c>
      <c r="EJ2" s="2" t="s">
        <v>426</v>
      </c>
      <c r="EK2" s="2" t="s">
        <v>426</v>
      </c>
      <c r="EL2" s="2" t="s">
        <v>426</v>
      </c>
      <c r="EM2" s="2" t="s">
        <v>426</v>
      </c>
      <c r="EN2" s="2" t="s">
        <v>426</v>
      </c>
      <c r="EO2" s="2" t="s">
        <v>426</v>
      </c>
      <c r="EP2" s="2" t="s">
        <v>426</v>
      </c>
      <c r="EQ2" s="2" t="s">
        <v>426</v>
      </c>
      <c r="ER2" s="2" t="s">
        <v>426</v>
      </c>
      <c r="ES2" s="2" t="s">
        <v>426</v>
      </c>
      <c r="ET2" s="2" t="s">
        <v>426</v>
      </c>
    </row>
    <row r="3" spans="1:150" ht="17.25" customHeight="1" x14ac:dyDescent="0.25">
      <c r="A3" s="20">
        <v>32514724</v>
      </c>
      <c r="B3" s="22">
        <v>45215.518912037034</v>
      </c>
      <c r="C3" s="23" t="s">
        <v>401</v>
      </c>
      <c r="D3" s="21" t="s">
        <v>400</v>
      </c>
      <c r="E3" s="21" t="s">
        <v>814</v>
      </c>
      <c r="F3" s="21" t="s">
        <v>361</v>
      </c>
      <c r="G3" s="21" t="s">
        <v>73</v>
      </c>
      <c r="H3" s="21" t="s">
        <v>1152</v>
      </c>
      <c r="I3" s="21" t="s">
        <v>969</v>
      </c>
      <c r="J3" s="21" t="s">
        <v>8</v>
      </c>
      <c r="K3" s="21" t="s">
        <v>617</v>
      </c>
      <c r="L3" s="24" t="s">
        <v>159</v>
      </c>
      <c r="M3" s="24" t="s">
        <v>1032</v>
      </c>
      <c r="N3" s="2" t="s">
        <v>426</v>
      </c>
      <c r="O3" s="3" t="s">
        <v>1032</v>
      </c>
      <c r="P3" s="2" t="s">
        <v>426</v>
      </c>
      <c r="Q3" s="2" t="s">
        <v>1118</v>
      </c>
      <c r="R3" s="2" t="s">
        <v>426</v>
      </c>
      <c r="S3" s="2" t="s">
        <v>965</v>
      </c>
      <c r="T3" s="2" t="s">
        <v>211</v>
      </c>
      <c r="U3" s="3" t="s">
        <v>452</v>
      </c>
      <c r="V3" s="2" t="s">
        <v>62</v>
      </c>
      <c r="W3" s="2" t="s">
        <v>62</v>
      </c>
      <c r="X3" s="2" t="s">
        <v>941</v>
      </c>
      <c r="Y3" s="2" t="s">
        <v>62</v>
      </c>
      <c r="Z3" s="2" t="s">
        <v>62</v>
      </c>
      <c r="AA3" s="2" t="s">
        <v>941</v>
      </c>
      <c r="AB3" s="2" t="s">
        <v>382</v>
      </c>
      <c r="AC3" s="2" t="s">
        <v>62</v>
      </c>
      <c r="AD3" s="2" t="s">
        <v>62</v>
      </c>
      <c r="AE3" s="2" t="s">
        <v>426</v>
      </c>
      <c r="AF3" s="2" t="s">
        <v>426</v>
      </c>
      <c r="AG3" s="2" t="s">
        <v>693</v>
      </c>
      <c r="AH3" s="2" t="s">
        <v>980</v>
      </c>
      <c r="AI3" s="2" t="s">
        <v>426</v>
      </c>
      <c r="AJ3" s="3" t="s">
        <v>109</v>
      </c>
      <c r="AK3" s="2" t="s">
        <v>426</v>
      </c>
      <c r="AL3" s="2" t="s">
        <v>426</v>
      </c>
      <c r="AM3" s="2" t="s">
        <v>426</v>
      </c>
      <c r="AN3" s="2" t="s">
        <v>506</v>
      </c>
      <c r="AO3" s="2" t="s">
        <v>221</v>
      </c>
      <c r="AP3" s="2" t="s">
        <v>62</v>
      </c>
      <c r="AQ3" s="2" t="s">
        <v>62</v>
      </c>
      <c r="AR3" s="2" t="s">
        <v>1025</v>
      </c>
      <c r="AS3" s="2" t="s">
        <v>62</v>
      </c>
      <c r="AT3" s="2" t="s">
        <v>204</v>
      </c>
      <c r="AU3" s="2" t="s">
        <v>980</v>
      </c>
      <c r="AV3" s="2" t="s">
        <v>980</v>
      </c>
      <c r="AW3" s="2" t="s">
        <v>426</v>
      </c>
      <c r="AX3" s="2" t="s">
        <v>152</v>
      </c>
      <c r="AY3" s="2" t="s">
        <v>426</v>
      </c>
      <c r="AZ3" s="3" t="s">
        <v>219</v>
      </c>
      <c r="BA3" s="3" t="s">
        <v>297</v>
      </c>
      <c r="BB3" s="1" t="s">
        <v>310</v>
      </c>
      <c r="BC3" s="2" t="s">
        <v>426</v>
      </c>
      <c r="BD3" s="2" t="s">
        <v>426</v>
      </c>
      <c r="BE3" s="2" t="s">
        <v>1117</v>
      </c>
      <c r="BF3" s="2" t="s">
        <v>426</v>
      </c>
      <c r="BG3" s="2" t="s">
        <v>426</v>
      </c>
      <c r="BH3" s="2" t="s">
        <v>426</v>
      </c>
      <c r="BI3" s="2" t="s">
        <v>426</v>
      </c>
      <c r="BJ3" s="2" t="s">
        <v>426</v>
      </c>
      <c r="BK3" s="2" t="s">
        <v>426</v>
      </c>
      <c r="BL3" s="2" t="s">
        <v>426</v>
      </c>
      <c r="BM3" s="2" t="s">
        <v>426</v>
      </c>
      <c r="BN3" s="2" t="s">
        <v>426</v>
      </c>
      <c r="BO3" s="2" t="s">
        <v>426</v>
      </c>
      <c r="BP3" s="2" t="s">
        <v>426</v>
      </c>
      <c r="BQ3" s="2" t="s">
        <v>426</v>
      </c>
      <c r="BR3" s="2" t="s">
        <v>426</v>
      </c>
      <c r="BS3" s="2" t="s">
        <v>426</v>
      </c>
      <c r="BT3" s="2" t="s">
        <v>426</v>
      </c>
      <c r="BU3" s="2" t="s">
        <v>426</v>
      </c>
      <c r="BV3" s="2" t="s">
        <v>426</v>
      </c>
      <c r="BW3" s="2" t="s">
        <v>426</v>
      </c>
      <c r="BX3" s="2" t="s">
        <v>426</v>
      </c>
      <c r="BY3" s="2" t="s">
        <v>426</v>
      </c>
      <c r="BZ3" s="2" t="s">
        <v>426</v>
      </c>
      <c r="CA3" s="2" t="s">
        <v>426</v>
      </c>
      <c r="CB3" s="2" t="s">
        <v>426</v>
      </c>
      <c r="CC3" s="2" t="s">
        <v>426</v>
      </c>
      <c r="CD3" s="2" t="s">
        <v>426</v>
      </c>
      <c r="CE3" s="2" t="s">
        <v>426</v>
      </c>
      <c r="CF3" s="2" t="s">
        <v>426</v>
      </c>
      <c r="CG3" s="25" t="s">
        <v>426</v>
      </c>
      <c r="CH3" s="2" t="s">
        <v>426</v>
      </c>
      <c r="CI3" s="2" t="s">
        <v>426</v>
      </c>
      <c r="CJ3" s="2" t="s">
        <v>426</v>
      </c>
      <c r="CK3" s="2" t="s">
        <v>426</v>
      </c>
      <c r="CL3" s="2" t="s">
        <v>426</v>
      </c>
      <c r="CM3" s="2" t="s">
        <v>426</v>
      </c>
      <c r="CN3" s="2" t="s">
        <v>426</v>
      </c>
      <c r="CO3" s="2" t="s">
        <v>426</v>
      </c>
      <c r="CP3" s="2" t="s">
        <v>426</v>
      </c>
      <c r="CQ3" s="2" t="s">
        <v>426</v>
      </c>
      <c r="CR3" s="2" t="s">
        <v>426</v>
      </c>
      <c r="CS3" s="2" t="s">
        <v>426</v>
      </c>
      <c r="CT3" s="2" t="s">
        <v>426</v>
      </c>
      <c r="CU3" s="2" t="s">
        <v>426</v>
      </c>
      <c r="CV3" s="2" t="s">
        <v>426</v>
      </c>
      <c r="CW3" s="2" t="s">
        <v>426</v>
      </c>
      <c r="CX3" s="2" t="s">
        <v>426</v>
      </c>
      <c r="CY3" s="2" t="s">
        <v>426</v>
      </c>
      <c r="CZ3" s="2" t="s">
        <v>426</v>
      </c>
      <c r="DA3" s="2" t="s">
        <v>426</v>
      </c>
      <c r="DB3" s="2" t="s">
        <v>426</v>
      </c>
      <c r="DC3" s="2" t="s">
        <v>426</v>
      </c>
      <c r="DD3" s="2" t="s">
        <v>426</v>
      </c>
      <c r="DE3" s="2" t="s">
        <v>426</v>
      </c>
      <c r="DF3" s="2" t="s">
        <v>426</v>
      </c>
      <c r="DG3" s="2" t="s">
        <v>426</v>
      </c>
      <c r="DH3" s="2" t="s">
        <v>426</v>
      </c>
      <c r="DI3" s="2" t="s">
        <v>426</v>
      </c>
      <c r="DJ3" s="2" t="s">
        <v>426</v>
      </c>
      <c r="DK3" s="2" t="s">
        <v>426</v>
      </c>
      <c r="DL3" s="2" t="s">
        <v>426</v>
      </c>
      <c r="DM3" s="25" t="s">
        <v>426</v>
      </c>
      <c r="DN3" s="2" t="s">
        <v>211</v>
      </c>
      <c r="DO3" s="2" t="s">
        <v>426</v>
      </c>
      <c r="DP3" s="2" t="s">
        <v>211</v>
      </c>
      <c r="DQ3" s="2" t="s">
        <v>426</v>
      </c>
      <c r="DR3" s="2" t="s">
        <v>211</v>
      </c>
      <c r="DS3" s="2" t="s">
        <v>426</v>
      </c>
      <c r="DT3" s="2" t="s">
        <v>211</v>
      </c>
      <c r="DU3" s="2" t="s">
        <v>426</v>
      </c>
      <c r="DV3" s="2" t="s">
        <v>426</v>
      </c>
      <c r="DW3" s="2" t="s">
        <v>426</v>
      </c>
      <c r="DX3" s="2" t="s">
        <v>426</v>
      </c>
      <c r="DY3" s="2" t="s">
        <v>426</v>
      </c>
      <c r="DZ3" s="2" t="s">
        <v>426</v>
      </c>
      <c r="EA3" s="2" t="s">
        <v>426</v>
      </c>
      <c r="EB3" s="2" t="s">
        <v>426</v>
      </c>
      <c r="EC3" s="2" t="s">
        <v>426</v>
      </c>
      <c r="ED3" s="2" t="s">
        <v>426</v>
      </c>
      <c r="EE3" s="2" t="s">
        <v>426</v>
      </c>
      <c r="EF3" s="2" t="s">
        <v>426</v>
      </c>
      <c r="EG3" s="2" t="s">
        <v>426</v>
      </c>
      <c r="EH3" s="2" t="s">
        <v>426</v>
      </c>
      <c r="EI3" s="2" t="s">
        <v>426</v>
      </c>
      <c r="EJ3" s="2" t="s">
        <v>426</v>
      </c>
      <c r="EK3" s="2" t="s">
        <v>426</v>
      </c>
      <c r="EL3" s="2" t="s">
        <v>426</v>
      </c>
      <c r="EM3" s="2" t="s">
        <v>426</v>
      </c>
      <c r="EN3" s="2" t="s">
        <v>426</v>
      </c>
      <c r="EO3" s="2" t="s">
        <v>426</v>
      </c>
      <c r="EP3" s="2" t="s">
        <v>426</v>
      </c>
      <c r="EQ3" s="2" t="s">
        <v>426</v>
      </c>
      <c r="ER3" s="2" t="s">
        <v>426</v>
      </c>
      <c r="ES3" s="2" t="s">
        <v>426</v>
      </c>
      <c r="ET3" s="2" t="s">
        <v>426</v>
      </c>
    </row>
    <row r="4" spans="1:150" ht="17.25" customHeight="1" x14ac:dyDescent="0.25">
      <c r="A4" s="20">
        <v>32515565</v>
      </c>
      <c r="B4" s="22">
        <v>45215.537534722222</v>
      </c>
      <c r="C4" s="23" t="s">
        <v>468</v>
      </c>
      <c r="D4" s="21" t="s">
        <v>302</v>
      </c>
      <c r="E4" s="21" t="s">
        <v>800</v>
      </c>
      <c r="F4" s="21" t="s">
        <v>361</v>
      </c>
      <c r="G4" s="21" t="s">
        <v>781</v>
      </c>
      <c r="H4" s="21" t="s">
        <v>1152</v>
      </c>
      <c r="I4" s="24" t="s">
        <v>498</v>
      </c>
      <c r="J4" s="21" t="s">
        <v>958</v>
      </c>
      <c r="K4" s="21" t="s">
        <v>238</v>
      </c>
      <c r="L4" s="24" t="s">
        <v>959</v>
      </c>
      <c r="M4" s="24" t="s">
        <v>419</v>
      </c>
      <c r="N4" s="2" t="s">
        <v>426</v>
      </c>
      <c r="O4" s="3" t="s">
        <v>419</v>
      </c>
      <c r="P4" s="2" t="s">
        <v>426</v>
      </c>
      <c r="Q4" s="2" t="s">
        <v>755</v>
      </c>
      <c r="R4" s="2" t="s">
        <v>426</v>
      </c>
      <c r="S4" s="2" t="s">
        <v>965</v>
      </c>
      <c r="T4" s="2" t="s">
        <v>211</v>
      </c>
      <c r="U4" s="3" t="s">
        <v>171</v>
      </c>
      <c r="V4" s="2" t="s">
        <v>62</v>
      </c>
      <c r="W4" s="2" t="s">
        <v>62</v>
      </c>
      <c r="X4" s="2" t="s">
        <v>62</v>
      </c>
      <c r="Y4" s="2" t="s">
        <v>382</v>
      </c>
      <c r="Z4" s="2" t="s">
        <v>941</v>
      </c>
      <c r="AA4" s="2" t="s">
        <v>941</v>
      </c>
      <c r="AB4" s="2" t="s">
        <v>941</v>
      </c>
      <c r="AC4" s="2" t="s">
        <v>62</v>
      </c>
      <c r="AD4" s="2" t="s">
        <v>62</v>
      </c>
      <c r="AE4" s="2" t="s">
        <v>426</v>
      </c>
      <c r="AF4" s="2" t="s">
        <v>426</v>
      </c>
      <c r="AG4" s="2" t="s">
        <v>693</v>
      </c>
      <c r="AH4" s="2" t="s">
        <v>799</v>
      </c>
      <c r="AI4" s="2" t="s">
        <v>426</v>
      </c>
      <c r="AJ4" s="3" t="s">
        <v>1100</v>
      </c>
      <c r="AK4" s="2" t="s">
        <v>426</v>
      </c>
      <c r="AL4" s="2" t="s">
        <v>426</v>
      </c>
      <c r="AM4" s="2" t="s">
        <v>426</v>
      </c>
      <c r="AN4" s="2" t="s">
        <v>506</v>
      </c>
      <c r="AO4" s="2" t="s">
        <v>221</v>
      </c>
      <c r="AP4" s="2" t="s">
        <v>62</v>
      </c>
      <c r="AQ4" s="2" t="s">
        <v>62</v>
      </c>
      <c r="AR4" s="2" t="s">
        <v>1025</v>
      </c>
      <c r="AS4" s="2" t="s">
        <v>62</v>
      </c>
      <c r="AT4" s="2" t="s">
        <v>204</v>
      </c>
      <c r="AU4" s="2" t="s">
        <v>494</v>
      </c>
      <c r="AV4" s="2" t="s">
        <v>494</v>
      </c>
      <c r="AW4" s="2" t="s">
        <v>426</v>
      </c>
      <c r="AX4" s="2" t="s">
        <v>158</v>
      </c>
      <c r="AY4" s="2" t="s">
        <v>426</v>
      </c>
      <c r="AZ4" s="3" t="s">
        <v>698</v>
      </c>
      <c r="BA4" s="3" t="s">
        <v>396</v>
      </c>
      <c r="BB4" s="1" t="s">
        <v>280</v>
      </c>
      <c r="BC4" s="2" t="s">
        <v>426</v>
      </c>
      <c r="BD4" s="2" t="s">
        <v>426</v>
      </c>
      <c r="BE4" s="2" t="s">
        <v>388</v>
      </c>
      <c r="BF4" s="2" t="s">
        <v>426</v>
      </c>
      <c r="BG4" s="2" t="s">
        <v>426</v>
      </c>
      <c r="BH4" s="2" t="s">
        <v>426</v>
      </c>
      <c r="BI4" s="2" t="s">
        <v>426</v>
      </c>
      <c r="BJ4" s="2" t="s">
        <v>426</v>
      </c>
      <c r="BK4" s="2" t="s">
        <v>426</v>
      </c>
      <c r="BL4" s="2" t="s">
        <v>426</v>
      </c>
      <c r="BM4" s="2" t="s">
        <v>426</v>
      </c>
      <c r="BN4" s="2" t="s">
        <v>426</v>
      </c>
      <c r="BO4" s="2" t="s">
        <v>426</v>
      </c>
      <c r="BP4" s="2" t="s">
        <v>426</v>
      </c>
      <c r="BQ4" s="2" t="s">
        <v>426</v>
      </c>
      <c r="BR4" s="2" t="s">
        <v>426</v>
      </c>
      <c r="BS4" s="2" t="s">
        <v>426</v>
      </c>
      <c r="BT4" s="2" t="s">
        <v>426</v>
      </c>
      <c r="BU4" s="2" t="s">
        <v>426</v>
      </c>
      <c r="BV4" s="2" t="s">
        <v>426</v>
      </c>
      <c r="BW4" s="2" t="s">
        <v>426</v>
      </c>
      <c r="BX4" s="2" t="s">
        <v>426</v>
      </c>
      <c r="BY4" s="2" t="s">
        <v>426</v>
      </c>
      <c r="BZ4" s="2" t="s">
        <v>426</v>
      </c>
      <c r="CA4" s="2" t="s">
        <v>426</v>
      </c>
      <c r="CB4" s="2" t="s">
        <v>426</v>
      </c>
      <c r="CC4" s="2" t="s">
        <v>426</v>
      </c>
      <c r="CD4" s="2" t="s">
        <v>426</v>
      </c>
      <c r="CE4" s="2" t="s">
        <v>426</v>
      </c>
      <c r="CF4" s="2" t="s">
        <v>426</v>
      </c>
      <c r="CG4" s="25" t="s">
        <v>426</v>
      </c>
      <c r="CH4" s="2" t="s">
        <v>426</v>
      </c>
      <c r="CI4" s="2" t="s">
        <v>426</v>
      </c>
      <c r="CJ4" s="2" t="s">
        <v>426</v>
      </c>
      <c r="CK4" s="2" t="s">
        <v>426</v>
      </c>
      <c r="CL4" s="2" t="s">
        <v>426</v>
      </c>
      <c r="CM4" s="2" t="s">
        <v>426</v>
      </c>
      <c r="CN4" s="2" t="s">
        <v>426</v>
      </c>
      <c r="CO4" s="2" t="s">
        <v>426</v>
      </c>
      <c r="CP4" s="2" t="s">
        <v>426</v>
      </c>
      <c r="CQ4" s="2" t="s">
        <v>426</v>
      </c>
      <c r="CR4" s="2" t="s">
        <v>426</v>
      </c>
      <c r="CS4" s="2" t="s">
        <v>426</v>
      </c>
      <c r="CT4" s="2" t="s">
        <v>426</v>
      </c>
      <c r="CU4" s="2" t="s">
        <v>426</v>
      </c>
      <c r="CV4" s="2" t="s">
        <v>426</v>
      </c>
      <c r="CW4" s="2" t="s">
        <v>426</v>
      </c>
      <c r="CX4" s="2" t="s">
        <v>426</v>
      </c>
      <c r="CY4" s="2" t="s">
        <v>426</v>
      </c>
      <c r="CZ4" s="2" t="s">
        <v>426</v>
      </c>
      <c r="DA4" s="2" t="s">
        <v>426</v>
      </c>
      <c r="DB4" s="2" t="s">
        <v>426</v>
      </c>
      <c r="DC4" s="2" t="s">
        <v>426</v>
      </c>
      <c r="DD4" s="2" t="s">
        <v>426</v>
      </c>
      <c r="DE4" s="2" t="s">
        <v>426</v>
      </c>
      <c r="DF4" s="2" t="s">
        <v>426</v>
      </c>
      <c r="DG4" s="2" t="s">
        <v>426</v>
      </c>
      <c r="DH4" s="2" t="s">
        <v>426</v>
      </c>
      <c r="DI4" s="2" t="s">
        <v>426</v>
      </c>
      <c r="DJ4" s="2" t="s">
        <v>426</v>
      </c>
      <c r="DK4" s="2" t="s">
        <v>426</v>
      </c>
      <c r="DL4" s="2" t="s">
        <v>426</v>
      </c>
      <c r="DM4" s="25" t="s">
        <v>426</v>
      </c>
      <c r="DN4" s="2" t="s">
        <v>211</v>
      </c>
      <c r="DO4" s="2" t="s">
        <v>426</v>
      </c>
      <c r="DP4" s="2" t="s">
        <v>211</v>
      </c>
      <c r="DQ4" s="2" t="s">
        <v>426</v>
      </c>
      <c r="DR4" s="2" t="s">
        <v>211</v>
      </c>
      <c r="DS4" s="2" t="s">
        <v>426</v>
      </c>
      <c r="DT4" s="2" t="s">
        <v>211</v>
      </c>
      <c r="DU4" s="2" t="s">
        <v>426</v>
      </c>
      <c r="DV4" s="2" t="s">
        <v>426</v>
      </c>
      <c r="DW4" s="2" t="s">
        <v>426</v>
      </c>
      <c r="DX4" s="2" t="s">
        <v>426</v>
      </c>
      <c r="DY4" s="2" t="s">
        <v>426</v>
      </c>
      <c r="DZ4" s="2" t="s">
        <v>426</v>
      </c>
      <c r="EA4" s="2" t="s">
        <v>426</v>
      </c>
      <c r="EB4" s="2" t="s">
        <v>426</v>
      </c>
      <c r="EC4" s="2" t="s">
        <v>426</v>
      </c>
      <c r="ED4" s="2" t="s">
        <v>426</v>
      </c>
      <c r="EE4" s="2" t="s">
        <v>426</v>
      </c>
      <c r="EF4" s="2" t="s">
        <v>426</v>
      </c>
      <c r="EG4" s="2" t="s">
        <v>426</v>
      </c>
      <c r="EH4" s="2" t="s">
        <v>426</v>
      </c>
      <c r="EI4" s="2" t="s">
        <v>426</v>
      </c>
      <c r="EJ4" s="2" t="s">
        <v>426</v>
      </c>
      <c r="EK4" s="2" t="s">
        <v>426</v>
      </c>
      <c r="EL4" s="2" t="s">
        <v>426</v>
      </c>
      <c r="EM4" s="2" t="s">
        <v>426</v>
      </c>
      <c r="EN4" s="2" t="s">
        <v>426</v>
      </c>
      <c r="EO4" s="2" t="s">
        <v>426</v>
      </c>
      <c r="EP4" s="2" t="s">
        <v>426</v>
      </c>
      <c r="EQ4" s="2" t="s">
        <v>426</v>
      </c>
      <c r="ER4" s="2" t="s">
        <v>426</v>
      </c>
      <c r="ES4" s="2" t="s">
        <v>426</v>
      </c>
      <c r="ET4" s="2" t="s">
        <v>426</v>
      </c>
    </row>
    <row r="5" spans="1:150" ht="17.25" customHeight="1" x14ac:dyDescent="0.25">
      <c r="A5" s="20">
        <v>32516040</v>
      </c>
      <c r="B5" s="22">
        <v>45215.5466087963</v>
      </c>
      <c r="C5" s="23" t="s">
        <v>1016</v>
      </c>
      <c r="D5" s="21" t="s">
        <v>1127</v>
      </c>
      <c r="E5" s="21" t="s">
        <v>316</v>
      </c>
      <c r="F5" s="21" t="s">
        <v>361</v>
      </c>
      <c r="G5" s="21" t="s">
        <v>471</v>
      </c>
      <c r="H5" s="21" t="s">
        <v>1154</v>
      </c>
      <c r="I5" s="24" t="s">
        <v>170</v>
      </c>
      <c r="J5" s="21" t="s">
        <v>294</v>
      </c>
      <c r="K5" s="21" t="s">
        <v>402</v>
      </c>
      <c r="L5" s="24" t="s">
        <v>260</v>
      </c>
      <c r="M5" s="24" t="s">
        <v>635</v>
      </c>
      <c r="N5" s="2" t="s">
        <v>426</v>
      </c>
      <c r="O5" s="3" t="s">
        <v>635</v>
      </c>
      <c r="P5" s="2" t="s">
        <v>426</v>
      </c>
      <c r="Q5" s="2" t="s">
        <v>755</v>
      </c>
      <c r="R5" s="2" t="s">
        <v>426</v>
      </c>
      <c r="S5" s="2" t="s">
        <v>965</v>
      </c>
      <c r="T5" s="2" t="s">
        <v>211</v>
      </c>
      <c r="U5" s="3" t="s">
        <v>452</v>
      </c>
      <c r="V5" s="2" t="s">
        <v>941</v>
      </c>
      <c r="W5" s="2" t="s">
        <v>941</v>
      </c>
      <c r="X5" s="2" t="s">
        <v>62</v>
      </c>
      <c r="Y5" s="2" t="s">
        <v>62</v>
      </c>
      <c r="Z5" s="2" t="s">
        <v>62</v>
      </c>
      <c r="AA5" s="2" t="s">
        <v>941</v>
      </c>
      <c r="AB5" s="2" t="s">
        <v>941</v>
      </c>
      <c r="AC5" s="2" t="s">
        <v>62</v>
      </c>
      <c r="AD5" s="2" t="s">
        <v>62</v>
      </c>
      <c r="AE5" s="2" t="s">
        <v>941</v>
      </c>
      <c r="AF5" s="2" t="s">
        <v>62</v>
      </c>
      <c r="AG5" s="2" t="s">
        <v>693</v>
      </c>
      <c r="AH5" s="2" t="s">
        <v>326</v>
      </c>
      <c r="AI5" s="2" t="s">
        <v>426</v>
      </c>
      <c r="AJ5" s="3" t="s">
        <v>828</v>
      </c>
      <c r="AK5" s="2" t="s">
        <v>426</v>
      </c>
      <c r="AL5" s="2" t="s">
        <v>426</v>
      </c>
      <c r="AM5" s="2" t="s">
        <v>426</v>
      </c>
      <c r="AN5" s="2" t="s">
        <v>506</v>
      </c>
      <c r="AO5" s="2" t="s">
        <v>221</v>
      </c>
      <c r="AP5" s="2" t="s">
        <v>62</v>
      </c>
      <c r="AQ5" s="2" t="s">
        <v>62</v>
      </c>
      <c r="AR5" s="2" t="s">
        <v>1025</v>
      </c>
      <c r="AS5" s="2" t="s">
        <v>62</v>
      </c>
      <c r="AT5" s="2" t="s">
        <v>204</v>
      </c>
      <c r="AU5" s="2" t="s">
        <v>326</v>
      </c>
      <c r="AV5" s="2" t="s">
        <v>326</v>
      </c>
      <c r="AW5" s="2" t="s">
        <v>426</v>
      </c>
      <c r="AX5" s="2" t="s">
        <v>465</v>
      </c>
      <c r="AY5" s="2" t="s">
        <v>426</v>
      </c>
      <c r="AZ5" s="3" t="s">
        <v>961</v>
      </c>
      <c r="BA5" s="3" t="s">
        <v>872</v>
      </c>
      <c r="BB5" s="1" t="s">
        <v>727</v>
      </c>
      <c r="BC5" s="2" t="s">
        <v>426</v>
      </c>
      <c r="BD5" s="2" t="s">
        <v>426</v>
      </c>
      <c r="BE5" s="2" t="s">
        <v>1033</v>
      </c>
      <c r="BF5" s="2" t="s">
        <v>426</v>
      </c>
      <c r="BG5" s="2" t="s">
        <v>426</v>
      </c>
      <c r="BH5" s="2" t="s">
        <v>426</v>
      </c>
      <c r="BI5" s="2" t="s">
        <v>426</v>
      </c>
      <c r="BJ5" s="2" t="s">
        <v>426</v>
      </c>
      <c r="BK5" s="2" t="s">
        <v>426</v>
      </c>
      <c r="BL5" s="2" t="s">
        <v>426</v>
      </c>
      <c r="BM5" s="2" t="s">
        <v>426</v>
      </c>
      <c r="BN5" s="2" t="s">
        <v>426</v>
      </c>
      <c r="BO5" s="2" t="s">
        <v>426</v>
      </c>
      <c r="BP5" s="2" t="s">
        <v>426</v>
      </c>
      <c r="BQ5" s="2" t="s">
        <v>426</v>
      </c>
      <c r="BR5" s="2" t="s">
        <v>426</v>
      </c>
      <c r="BS5" s="2" t="s">
        <v>426</v>
      </c>
      <c r="BT5" s="2" t="s">
        <v>426</v>
      </c>
      <c r="BU5" s="2" t="s">
        <v>426</v>
      </c>
      <c r="BV5" s="2" t="s">
        <v>426</v>
      </c>
      <c r="BW5" s="2" t="s">
        <v>426</v>
      </c>
      <c r="BX5" s="2" t="s">
        <v>426</v>
      </c>
      <c r="BY5" s="2" t="s">
        <v>426</v>
      </c>
      <c r="BZ5" s="2" t="s">
        <v>426</v>
      </c>
      <c r="CA5" s="2" t="s">
        <v>426</v>
      </c>
      <c r="CB5" s="2" t="s">
        <v>426</v>
      </c>
      <c r="CC5" s="2" t="s">
        <v>426</v>
      </c>
      <c r="CD5" s="2" t="s">
        <v>426</v>
      </c>
      <c r="CE5" s="2" t="s">
        <v>426</v>
      </c>
      <c r="CF5" s="2" t="s">
        <v>426</v>
      </c>
      <c r="CG5" s="25" t="s">
        <v>426</v>
      </c>
      <c r="CH5" s="2" t="s">
        <v>426</v>
      </c>
      <c r="CI5" s="2" t="s">
        <v>426</v>
      </c>
      <c r="CJ5" s="2" t="s">
        <v>426</v>
      </c>
      <c r="CK5" s="2" t="s">
        <v>426</v>
      </c>
      <c r="CL5" s="2" t="s">
        <v>426</v>
      </c>
      <c r="CM5" s="2" t="s">
        <v>426</v>
      </c>
      <c r="CN5" s="2" t="s">
        <v>426</v>
      </c>
      <c r="CO5" s="2" t="s">
        <v>426</v>
      </c>
      <c r="CP5" s="2" t="s">
        <v>426</v>
      </c>
      <c r="CQ5" s="2" t="s">
        <v>426</v>
      </c>
      <c r="CR5" s="2" t="s">
        <v>426</v>
      </c>
      <c r="CS5" s="2" t="s">
        <v>426</v>
      </c>
      <c r="CT5" s="2" t="s">
        <v>426</v>
      </c>
      <c r="CU5" s="2" t="s">
        <v>426</v>
      </c>
      <c r="CV5" s="2" t="s">
        <v>426</v>
      </c>
      <c r="CW5" s="2" t="s">
        <v>426</v>
      </c>
      <c r="CX5" s="2" t="s">
        <v>426</v>
      </c>
      <c r="CY5" s="2" t="s">
        <v>426</v>
      </c>
      <c r="CZ5" s="2" t="s">
        <v>426</v>
      </c>
      <c r="DA5" s="2" t="s">
        <v>426</v>
      </c>
      <c r="DB5" s="2" t="s">
        <v>426</v>
      </c>
      <c r="DC5" s="2" t="s">
        <v>426</v>
      </c>
      <c r="DD5" s="2" t="s">
        <v>426</v>
      </c>
      <c r="DE5" s="2" t="s">
        <v>426</v>
      </c>
      <c r="DF5" s="2" t="s">
        <v>426</v>
      </c>
      <c r="DG5" s="2" t="s">
        <v>426</v>
      </c>
      <c r="DH5" s="2" t="s">
        <v>426</v>
      </c>
      <c r="DI5" s="2" t="s">
        <v>426</v>
      </c>
      <c r="DJ5" s="2" t="s">
        <v>426</v>
      </c>
      <c r="DK5" s="2" t="s">
        <v>426</v>
      </c>
      <c r="DL5" s="2" t="s">
        <v>426</v>
      </c>
      <c r="DM5" s="25" t="s">
        <v>426</v>
      </c>
      <c r="DN5" s="2" t="s">
        <v>211</v>
      </c>
      <c r="DO5" s="2" t="s">
        <v>426</v>
      </c>
      <c r="DP5" s="2" t="s">
        <v>211</v>
      </c>
      <c r="DQ5" s="2" t="s">
        <v>426</v>
      </c>
      <c r="DR5" s="2" t="s">
        <v>211</v>
      </c>
      <c r="DS5" s="2" t="s">
        <v>426</v>
      </c>
      <c r="DT5" s="2" t="s">
        <v>211</v>
      </c>
      <c r="DU5" s="2" t="s">
        <v>426</v>
      </c>
      <c r="DV5" s="2" t="s">
        <v>426</v>
      </c>
      <c r="DW5" s="2" t="s">
        <v>426</v>
      </c>
      <c r="DX5" s="2" t="s">
        <v>426</v>
      </c>
      <c r="DY5" s="2" t="s">
        <v>426</v>
      </c>
      <c r="DZ5" s="2" t="s">
        <v>426</v>
      </c>
      <c r="EA5" s="2" t="s">
        <v>426</v>
      </c>
      <c r="EB5" s="2" t="s">
        <v>426</v>
      </c>
      <c r="EC5" s="2" t="s">
        <v>426</v>
      </c>
      <c r="ED5" s="2" t="s">
        <v>426</v>
      </c>
      <c r="EE5" s="2" t="s">
        <v>426</v>
      </c>
      <c r="EF5" s="2" t="s">
        <v>426</v>
      </c>
      <c r="EG5" s="2" t="s">
        <v>426</v>
      </c>
      <c r="EH5" s="2" t="s">
        <v>426</v>
      </c>
      <c r="EI5" s="2" t="s">
        <v>426</v>
      </c>
      <c r="EJ5" s="2" t="s">
        <v>426</v>
      </c>
      <c r="EK5" s="2" t="s">
        <v>426</v>
      </c>
      <c r="EL5" s="2" t="s">
        <v>426</v>
      </c>
      <c r="EM5" s="2" t="s">
        <v>426</v>
      </c>
      <c r="EN5" s="2" t="s">
        <v>426</v>
      </c>
      <c r="EO5" s="2" t="s">
        <v>426</v>
      </c>
      <c r="EP5" s="2" t="s">
        <v>426</v>
      </c>
      <c r="EQ5" s="2" t="s">
        <v>426</v>
      </c>
      <c r="ER5" s="2" t="s">
        <v>426</v>
      </c>
      <c r="ES5" s="2" t="s">
        <v>426</v>
      </c>
      <c r="ET5" s="2" t="s">
        <v>426</v>
      </c>
    </row>
    <row r="6" spans="1:150" ht="17.25" customHeight="1" x14ac:dyDescent="0.25">
      <c r="A6" s="20">
        <v>32516885</v>
      </c>
      <c r="B6" s="22">
        <v>45215.570416666669</v>
      </c>
      <c r="C6" s="23" t="s">
        <v>468</v>
      </c>
      <c r="D6" s="21" t="s">
        <v>302</v>
      </c>
      <c r="E6" s="21" t="s">
        <v>760</v>
      </c>
      <c r="F6" s="21" t="s">
        <v>361</v>
      </c>
      <c r="G6" s="21" t="s">
        <v>781</v>
      </c>
      <c r="H6" s="21" t="s">
        <v>1154</v>
      </c>
      <c r="I6" s="21" t="s">
        <v>128</v>
      </c>
      <c r="J6" s="21" t="s">
        <v>958</v>
      </c>
      <c r="K6" s="21" t="s">
        <v>238</v>
      </c>
      <c r="L6" s="24" t="s">
        <v>959</v>
      </c>
      <c r="M6" s="24" t="s">
        <v>469</v>
      </c>
      <c r="N6" s="2" t="s">
        <v>426</v>
      </c>
      <c r="O6" s="3" t="s">
        <v>469</v>
      </c>
      <c r="P6" s="2" t="s">
        <v>426</v>
      </c>
      <c r="Q6" s="2" t="s">
        <v>755</v>
      </c>
      <c r="R6" s="2" t="s">
        <v>426</v>
      </c>
      <c r="S6" s="2" t="s">
        <v>965</v>
      </c>
      <c r="T6" s="2" t="s">
        <v>211</v>
      </c>
      <c r="U6" s="3" t="s">
        <v>171</v>
      </c>
      <c r="V6" s="2" t="s">
        <v>941</v>
      </c>
      <c r="W6" s="2" t="s">
        <v>941</v>
      </c>
      <c r="X6" s="2" t="s">
        <v>62</v>
      </c>
      <c r="Y6" s="2" t="s">
        <v>62</v>
      </c>
      <c r="Z6" s="2" t="s">
        <v>941</v>
      </c>
      <c r="AA6" s="2" t="s">
        <v>941</v>
      </c>
      <c r="AB6" s="2" t="s">
        <v>941</v>
      </c>
      <c r="AC6" s="2" t="s">
        <v>62</v>
      </c>
      <c r="AD6" s="2" t="s">
        <v>62</v>
      </c>
      <c r="AE6" s="2" t="s">
        <v>62</v>
      </c>
      <c r="AF6" s="2" t="s">
        <v>941</v>
      </c>
      <c r="AG6" s="2" t="s">
        <v>693</v>
      </c>
      <c r="AH6" s="2" t="s">
        <v>764</v>
      </c>
      <c r="AI6" s="2" t="s">
        <v>426</v>
      </c>
      <c r="AJ6" s="3" t="s">
        <v>644</v>
      </c>
      <c r="AK6" s="2" t="s">
        <v>426</v>
      </c>
      <c r="AL6" s="2" t="s">
        <v>426</v>
      </c>
      <c r="AM6" s="2" t="s">
        <v>426</v>
      </c>
      <c r="AN6" s="2" t="s">
        <v>506</v>
      </c>
      <c r="AO6" s="2" t="s">
        <v>221</v>
      </c>
      <c r="AP6" s="2" t="s">
        <v>62</v>
      </c>
      <c r="AQ6" s="2" t="s">
        <v>62</v>
      </c>
      <c r="AR6" s="2" t="s">
        <v>1025</v>
      </c>
      <c r="AS6" s="2" t="s">
        <v>62</v>
      </c>
      <c r="AT6" s="2" t="s">
        <v>204</v>
      </c>
      <c r="AU6" s="2" t="s">
        <v>764</v>
      </c>
      <c r="AV6" s="2" t="s">
        <v>764</v>
      </c>
      <c r="AW6" s="2" t="s">
        <v>426</v>
      </c>
      <c r="AX6" s="2" t="s">
        <v>631</v>
      </c>
      <c r="AY6" s="2" t="s">
        <v>426</v>
      </c>
      <c r="AZ6" s="3" t="s">
        <v>1068</v>
      </c>
      <c r="BA6" s="3" t="s">
        <v>332</v>
      </c>
      <c r="BB6" s="1" t="s">
        <v>622</v>
      </c>
      <c r="BC6" s="2" t="s">
        <v>426</v>
      </c>
      <c r="BD6" s="2" t="s">
        <v>426</v>
      </c>
      <c r="BE6" s="2" t="s">
        <v>940</v>
      </c>
      <c r="BF6" s="2" t="s">
        <v>426</v>
      </c>
      <c r="BG6" s="2" t="s">
        <v>426</v>
      </c>
      <c r="BH6" s="2" t="s">
        <v>426</v>
      </c>
      <c r="BI6" s="2" t="s">
        <v>426</v>
      </c>
      <c r="BJ6" s="2" t="s">
        <v>426</v>
      </c>
      <c r="BK6" s="2" t="s">
        <v>426</v>
      </c>
      <c r="BL6" s="2" t="s">
        <v>426</v>
      </c>
      <c r="BM6" s="2" t="s">
        <v>426</v>
      </c>
      <c r="BN6" s="2" t="s">
        <v>426</v>
      </c>
      <c r="BO6" s="2" t="s">
        <v>426</v>
      </c>
      <c r="BP6" s="2" t="s">
        <v>426</v>
      </c>
      <c r="BQ6" s="2" t="s">
        <v>426</v>
      </c>
      <c r="BR6" s="2" t="s">
        <v>426</v>
      </c>
      <c r="BS6" s="2" t="s">
        <v>426</v>
      </c>
      <c r="BT6" s="2" t="s">
        <v>426</v>
      </c>
      <c r="BU6" s="2" t="s">
        <v>426</v>
      </c>
      <c r="BV6" s="2" t="s">
        <v>426</v>
      </c>
      <c r="BW6" s="2" t="s">
        <v>426</v>
      </c>
      <c r="BX6" s="2" t="s">
        <v>426</v>
      </c>
      <c r="BY6" s="2" t="s">
        <v>426</v>
      </c>
      <c r="BZ6" s="2" t="s">
        <v>426</v>
      </c>
      <c r="CA6" s="2" t="s">
        <v>426</v>
      </c>
      <c r="CB6" s="2" t="s">
        <v>426</v>
      </c>
      <c r="CC6" s="2" t="s">
        <v>426</v>
      </c>
      <c r="CD6" s="2" t="s">
        <v>426</v>
      </c>
      <c r="CE6" s="2" t="s">
        <v>426</v>
      </c>
      <c r="CF6" s="2" t="s">
        <v>426</v>
      </c>
      <c r="CG6" s="25" t="s">
        <v>426</v>
      </c>
      <c r="CH6" s="2" t="s">
        <v>426</v>
      </c>
      <c r="CI6" s="2" t="s">
        <v>426</v>
      </c>
      <c r="CJ6" s="2" t="s">
        <v>426</v>
      </c>
      <c r="CK6" s="2" t="s">
        <v>426</v>
      </c>
      <c r="CL6" s="2" t="s">
        <v>426</v>
      </c>
      <c r="CM6" s="2" t="s">
        <v>426</v>
      </c>
      <c r="CN6" s="2" t="s">
        <v>426</v>
      </c>
      <c r="CO6" s="2" t="s">
        <v>426</v>
      </c>
      <c r="CP6" s="2" t="s">
        <v>426</v>
      </c>
      <c r="CQ6" s="2" t="s">
        <v>426</v>
      </c>
      <c r="CR6" s="2" t="s">
        <v>426</v>
      </c>
      <c r="CS6" s="2" t="s">
        <v>426</v>
      </c>
      <c r="CT6" s="2" t="s">
        <v>426</v>
      </c>
      <c r="CU6" s="2" t="s">
        <v>426</v>
      </c>
      <c r="CV6" s="2" t="s">
        <v>426</v>
      </c>
      <c r="CW6" s="2" t="s">
        <v>426</v>
      </c>
      <c r="CX6" s="2" t="s">
        <v>426</v>
      </c>
      <c r="CY6" s="2" t="s">
        <v>426</v>
      </c>
      <c r="CZ6" s="2" t="s">
        <v>426</v>
      </c>
      <c r="DA6" s="2" t="s">
        <v>426</v>
      </c>
      <c r="DB6" s="2" t="s">
        <v>426</v>
      </c>
      <c r="DC6" s="2" t="s">
        <v>426</v>
      </c>
      <c r="DD6" s="2" t="s">
        <v>426</v>
      </c>
      <c r="DE6" s="2" t="s">
        <v>426</v>
      </c>
      <c r="DF6" s="2" t="s">
        <v>426</v>
      </c>
      <c r="DG6" s="2" t="s">
        <v>426</v>
      </c>
      <c r="DH6" s="2" t="s">
        <v>426</v>
      </c>
      <c r="DI6" s="2" t="s">
        <v>426</v>
      </c>
      <c r="DJ6" s="2" t="s">
        <v>426</v>
      </c>
      <c r="DK6" s="2" t="s">
        <v>426</v>
      </c>
      <c r="DL6" s="2" t="s">
        <v>426</v>
      </c>
      <c r="DM6" s="25" t="s">
        <v>426</v>
      </c>
      <c r="DN6" s="2" t="s">
        <v>211</v>
      </c>
      <c r="DO6" s="2" t="s">
        <v>426</v>
      </c>
      <c r="DP6" s="2" t="s">
        <v>211</v>
      </c>
      <c r="DQ6" s="2" t="s">
        <v>426</v>
      </c>
      <c r="DR6" s="2" t="s">
        <v>211</v>
      </c>
      <c r="DS6" s="2" t="s">
        <v>426</v>
      </c>
      <c r="DT6" s="2" t="s">
        <v>211</v>
      </c>
      <c r="DU6" s="2" t="s">
        <v>426</v>
      </c>
      <c r="DV6" s="2" t="s">
        <v>426</v>
      </c>
      <c r="DW6" s="2" t="s">
        <v>426</v>
      </c>
      <c r="DX6" s="2" t="s">
        <v>426</v>
      </c>
      <c r="DY6" s="2" t="s">
        <v>426</v>
      </c>
      <c r="DZ6" s="2" t="s">
        <v>426</v>
      </c>
      <c r="EA6" s="2" t="s">
        <v>426</v>
      </c>
      <c r="EB6" s="2" t="s">
        <v>426</v>
      </c>
      <c r="EC6" s="2" t="s">
        <v>426</v>
      </c>
      <c r="ED6" s="2" t="s">
        <v>426</v>
      </c>
      <c r="EE6" s="2" t="s">
        <v>426</v>
      </c>
      <c r="EF6" s="2" t="s">
        <v>426</v>
      </c>
      <c r="EG6" s="2" t="s">
        <v>426</v>
      </c>
      <c r="EH6" s="2" t="s">
        <v>426</v>
      </c>
      <c r="EI6" s="2" t="s">
        <v>426</v>
      </c>
      <c r="EJ6" s="2" t="s">
        <v>426</v>
      </c>
      <c r="EK6" s="2" t="s">
        <v>426</v>
      </c>
      <c r="EL6" s="2" t="s">
        <v>426</v>
      </c>
      <c r="EM6" s="2" t="s">
        <v>426</v>
      </c>
      <c r="EN6" s="2" t="s">
        <v>426</v>
      </c>
      <c r="EO6" s="2" t="s">
        <v>426</v>
      </c>
      <c r="EP6" s="2" t="s">
        <v>426</v>
      </c>
      <c r="EQ6" s="2" t="s">
        <v>426</v>
      </c>
      <c r="ER6" s="2" t="s">
        <v>426</v>
      </c>
      <c r="ES6" s="2" t="s">
        <v>426</v>
      </c>
      <c r="ET6" s="2" t="s">
        <v>426</v>
      </c>
    </row>
    <row r="7" spans="1:150" ht="17.25" customHeight="1" x14ac:dyDescent="0.25">
      <c r="A7" s="20">
        <v>32516993</v>
      </c>
      <c r="B7" s="22">
        <v>45215.572372685187</v>
      </c>
      <c r="C7" s="23" t="s">
        <v>401</v>
      </c>
      <c r="D7" s="21" t="s">
        <v>400</v>
      </c>
      <c r="E7" s="21" t="s">
        <v>366</v>
      </c>
      <c r="F7" s="21" t="s">
        <v>361</v>
      </c>
      <c r="G7" s="21" t="s">
        <v>73</v>
      </c>
      <c r="H7" s="21" t="s">
        <v>1154</v>
      </c>
      <c r="I7" s="21" t="s">
        <v>355</v>
      </c>
      <c r="J7" s="21" t="s">
        <v>431</v>
      </c>
      <c r="K7" s="21" t="s">
        <v>617</v>
      </c>
      <c r="L7" s="24" t="s">
        <v>159</v>
      </c>
      <c r="M7" s="24" t="s">
        <v>357</v>
      </c>
      <c r="N7" s="2" t="s">
        <v>426</v>
      </c>
      <c r="O7" s="3" t="s">
        <v>357</v>
      </c>
      <c r="P7" s="2" t="s">
        <v>426</v>
      </c>
      <c r="Q7" s="2" t="s">
        <v>755</v>
      </c>
      <c r="R7" s="2" t="s">
        <v>426</v>
      </c>
      <c r="S7" s="2" t="s">
        <v>965</v>
      </c>
      <c r="T7" s="2" t="s">
        <v>211</v>
      </c>
      <c r="U7" s="3" t="s">
        <v>1001</v>
      </c>
      <c r="V7" s="2" t="s">
        <v>62</v>
      </c>
      <c r="W7" s="2" t="s">
        <v>941</v>
      </c>
      <c r="X7" s="2" t="s">
        <v>62</v>
      </c>
      <c r="Y7" s="2" t="s">
        <v>62</v>
      </c>
      <c r="Z7" s="2" t="s">
        <v>941</v>
      </c>
      <c r="AA7" s="2" t="s">
        <v>941</v>
      </c>
      <c r="AB7" s="2" t="s">
        <v>62</v>
      </c>
      <c r="AC7" s="2" t="s">
        <v>62</v>
      </c>
      <c r="AD7" s="2" t="s">
        <v>62</v>
      </c>
      <c r="AE7" s="2" t="s">
        <v>426</v>
      </c>
      <c r="AF7" s="2" t="s">
        <v>426</v>
      </c>
      <c r="AG7" s="2" t="s">
        <v>693</v>
      </c>
      <c r="AH7" s="2" t="s">
        <v>31</v>
      </c>
      <c r="AI7" s="2" t="s">
        <v>426</v>
      </c>
      <c r="AJ7" s="3" t="s">
        <v>537</v>
      </c>
      <c r="AK7" s="2" t="s">
        <v>426</v>
      </c>
      <c r="AL7" s="2" t="s">
        <v>426</v>
      </c>
      <c r="AM7" s="2" t="s">
        <v>426</v>
      </c>
      <c r="AN7" s="2" t="s">
        <v>506</v>
      </c>
      <c r="AO7" s="2" t="s">
        <v>221</v>
      </c>
      <c r="AP7" s="2" t="s">
        <v>62</v>
      </c>
      <c r="AQ7" s="2" t="s">
        <v>62</v>
      </c>
      <c r="AR7" s="2" t="s">
        <v>1025</v>
      </c>
      <c r="AS7" s="2" t="s">
        <v>62</v>
      </c>
      <c r="AT7" s="2" t="s">
        <v>204</v>
      </c>
      <c r="AU7" s="2" t="s">
        <v>31</v>
      </c>
      <c r="AV7" s="2" t="s">
        <v>31</v>
      </c>
      <c r="AW7" s="2" t="s">
        <v>426</v>
      </c>
      <c r="AX7" s="2" t="s">
        <v>505</v>
      </c>
      <c r="AY7" s="2" t="s">
        <v>426</v>
      </c>
      <c r="AZ7" s="3" t="s">
        <v>638</v>
      </c>
      <c r="BA7" s="3" t="s">
        <v>863</v>
      </c>
      <c r="BB7" s="1" t="s">
        <v>190</v>
      </c>
      <c r="BC7" s="2" t="s">
        <v>426</v>
      </c>
      <c r="BD7" s="2" t="s">
        <v>426</v>
      </c>
      <c r="BE7" s="2" t="s">
        <v>887</v>
      </c>
      <c r="BF7" s="2" t="s">
        <v>426</v>
      </c>
      <c r="BG7" s="2" t="s">
        <v>426</v>
      </c>
      <c r="BH7" s="2" t="s">
        <v>426</v>
      </c>
      <c r="BI7" s="2" t="s">
        <v>426</v>
      </c>
      <c r="BJ7" s="2" t="s">
        <v>426</v>
      </c>
      <c r="BK7" s="2" t="s">
        <v>426</v>
      </c>
      <c r="BL7" s="2" t="s">
        <v>426</v>
      </c>
      <c r="BM7" s="2" t="s">
        <v>426</v>
      </c>
      <c r="BN7" s="2" t="s">
        <v>426</v>
      </c>
      <c r="BO7" s="2" t="s">
        <v>426</v>
      </c>
      <c r="BP7" s="2" t="s">
        <v>426</v>
      </c>
      <c r="BQ7" s="2" t="s">
        <v>426</v>
      </c>
      <c r="BR7" s="2" t="s">
        <v>426</v>
      </c>
      <c r="BS7" s="2" t="s">
        <v>426</v>
      </c>
      <c r="BT7" s="2" t="s">
        <v>426</v>
      </c>
      <c r="BU7" s="2" t="s">
        <v>426</v>
      </c>
      <c r="BV7" s="2" t="s">
        <v>426</v>
      </c>
      <c r="BW7" s="2" t="s">
        <v>426</v>
      </c>
      <c r="BX7" s="2" t="s">
        <v>426</v>
      </c>
      <c r="BY7" s="2" t="s">
        <v>426</v>
      </c>
      <c r="BZ7" s="2" t="s">
        <v>426</v>
      </c>
      <c r="CA7" s="2" t="s">
        <v>426</v>
      </c>
      <c r="CB7" s="2" t="s">
        <v>426</v>
      </c>
      <c r="CC7" s="2" t="s">
        <v>426</v>
      </c>
      <c r="CD7" s="2" t="s">
        <v>426</v>
      </c>
      <c r="CE7" s="2" t="s">
        <v>426</v>
      </c>
      <c r="CF7" s="2" t="s">
        <v>426</v>
      </c>
      <c r="CG7" s="25" t="s">
        <v>426</v>
      </c>
      <c r="CH7" s="2" t="s">
        <v>426</v>
      </c>
      <c r="CI7" s="2" t="s">
        <v>426</v>
      </c>
      <c r="CJ7" s="2" t="s">
        <v>426</v>
      </c>
      <c r="CK7" s="2" t="s">
        <v>426</v>
      </c>
      <c r="CL7" s="2" t="s">
        <v>426</v>
      </c>
      <c r="CM7" s="2" t="s">
        <v>426</v>
      </c>
      <c r="CN7" s="2" t="s">
        <v>426</v>
      </c>
      <c r="CO7" s="2" t="s">
        <v>426</v>
      </c>
      <c r="CP7" s="2" t="s">
        <v>426</v>
      </c>
      <c r="CQ7" s="2" t="s">
        <v>426</v>
      </c>
      <c r="CR7" s="2" t="s">
        <v>426</v>
      </c>
      <c r="CS7" s="2" t="s">
        <v>426</v>
      </c>
      <c r="CT7" s="2" t="s">
        <v>426</v>
      </c>
      <c r="CU7" s="2" t="s">
        <v>426</v>
      </c>
      <c r="CV7" s="2" t="s">
        <v>426</v>
      </c>
      <c r="CW7" s="2" t="s">
        <v>426</v>
      </c>
      <c r="CX7" s="2" t="s">
        <v>426</v>
      </c>
      <c r="CY7" s="2" t="s">
        <v>426</v>
      </c>
      <c r="CZ7" s="2" t="s">
        <v>426</v>
      </c>
      <c r="DA7" s="2" t="s">
        <v>426</v>
      </c>
      <c r="DB7" s="2" t="s">
        <v>426</v>
      </c>
      <c r="DC7" s="2" t="s">
        <v>426</v>
      </c>
      <c r="DD7" s="2" t="s">
        <v>426</v>
      </c>
      <c r="DE7" s="2" t="s">
        <v>426</v>
      </c>
      <c r="DF7" s="2" t="s">
        <v>426</v>
      </c>
      <c r="DG7" s="2" t="s">
        <v>426</v>
      </c>
      <c r="DH7" s="2" t="s">
        <v>426</v>
      </c>
      <c r="DI7" s="2" t="s">
        <v>426</v>
      </c>
      <c r="DJ7" s="2" t="s">
        <v>426</v>
      </c>
      <c r="DK7" s="2" t="s">
        <v>426</v>
      </c>
      <c r="DL7" s="2" t="s">
        <v>426</v>
      </c>
      <c r="DM7" s="25" t="s">
        <v>426</v>
      </c>
      <c r="DN7" s="2" t="s">
        <v>211</v>
      </c>
      <c r="DO7" s="2" t="s">
        <v>426</v>
      </c>
      <c r="DP7" s="2" t="s">
        <v>211</v>
      </c>
      <c r="DQ7" s="2" t="s">
        <v>426</v>
      </c>
      <c r="DR7" s="2" t="s">
        <v>211</v>
      </c>
      <c r="DS7" s="2" t="s">
        <v>426</v>
      </c>
      <c r="DT7" s="2" t="s">
        <v>211</v>
      </c>
      <c r="DU7" s="2" t="s">
        <v>426</v>
      </c>
      <c r="DV7" s="2" t="s">
        <v>426</v>
      </c>
      <c r="DW7" s="2" t="s">
        <v>426</v>
      </c>
      <c r="DX7" s="2" t="s">
        <v>426</v>
      </c>
      <c r="DY7" s="2" t="s">
        <v>426</v>
      </c>
      <c r="DZ7" s="2" t="s">
        <v>426</v>
      </c>
      <c r="EA7" s="2" t="s">
        <v>426</v>
      </c>
      <c r="EB7" s="2" t="s">
        <v>426</v>
      </c>
      <c r="EC7" s="2" t="s">
        <v>426</v>
      </c>
      <c r="ED7" s="2" t="s">
        <v>426</v>
      </c>
      <c r="EE7" s="2" t="s">
        <v>426</v>
      </c>
      <c r="EF7" s="2" t="s">
        <v>426</v>
      </c>
      <c r="EG7" s="2" t="s">
        <v>426</v>
      </c>
      <c r="EH7" s="2" t="s">
        <v>426</v>
      </c>
      <c r="EI7" s="2" t="s">
        <v>426</v>
      </c>
      <c r="EJ7" s="2" t="s">
        <v>426</v>
      </c>
      <c r="EK7" s="2" t="s">
        <v>426</v>
      </c>
      <c r="EL7" s="2" t="s">
        <v>426</v>
      </c>
      <c r="EM7" s="2" t="s">
        <v>426</v>
      </c>
      <c r="EN7" s="2" t="s">
        <v>426</v>
      </c>
      <c r="EO7" s="2" t="s">
        <v>426</v>
      </c>
      <c r="EP7" s="2" t="s">
        <v>426</v>
      </c>
      <c r="EQ7" s="2" t="s">
        <v>426</v>
      </c>
      <c r="ER7" s="2" t="s">
        <v>426</v>
      </c>
      <c r="ES7" s="2" t="s">
        <v>426</v>
      </c>
      <c r="ET7" s="2" t="s">
        <v>426</v>
      </c>
    </row>
    <row r="8" spans="1:150" ht="17.25" customHeight="1" x14ac:dyDescent="0.25">
      <c r="A8" s="20">
        <v>32517809</v>
      </c>
      <c r="B8" s="22">
        <v>45215.58421296296</v>
      </c>
      <c r="C8" s="23" t="s">
        <v>1072</v>
      </c>
      <c r="D8" s="21" t="s">
        <v>1106</v>
      </c>
      <c r="E8" s="21" t="s">
        <v>210</v>
      </c>
      <c r="F8" s="21" t="s">
        <v>361</v>
      </c>
      <c r="G8" s="21" t="s">
        <v>340</v>
      </c>
      <c r="H8" s="21" t="s">
        <v>1152</v>
      </c>
      <c r="I8" s="24" t="s">
        <v>700</v>
      </c>
      <c r="J8" s="21" t="s">
        <v>1080</v>
      </c>
      <c r="K8" s="21" t="s">
        <v>618</v>
      </c>
      <c r="L8" s="24" t="s">
        <v>139</v>
      </c>
      <c r="M8" s="24" t="s">
        <v>285</v>
      </c>
      <c r="N8" s="2" t="s">
        <v>426</v>
      </c>
      <c r="O8" s="3" t="s">
        <v>285</v>
      </c>
      <c r="P8" s="2" t="s">
        <v>426</v>
      </c>
      <c r="Q8" s="2" t="s">
        <v>755</v>
      </c>
      <c r="R8" s="2" t="s">
        <v>426</v>
      </c>
      <c r="S8" s="2" t="s">
        <v>1079</v>
      </c>
      <c r="T8" s="2" t="s">
        <v>211</v>
      </c>
      <c r="U8" s="3" t="s">
        <v>1001</v>
      </c>
      <c r="V8" s="2" t="s">
        <v>62</v>
      </c>
      <c r="W8" s="2" t="s">
        <v>62</v>
      </c>
      <c r="X8" s="2" t="s">
        <v>62</v>
      </c>
      <c r="Y8" s="2" t="s">
        <v>62</v>
      </c>
      <c r="Z8" s="2" t="s">
        <v>941</v>
      </c>
      <c r="AA8" s="2" t="s">
        <v>62</v>
      </c>
      <c r="AB8" s="2" t="s">
        <v>62</v>
      </c>
      <c r="AC8" s="2" t="s">
        <v>941</v>
      </c>
      <c r="AD8" s="2" t="s">
        <v>941</v>
      </c>
      <c r="AE8" s="2" t="s">
        <v>426</v>
      </c>
      <c r="AF8" s="2" t="s">
        <v>426</v>
      </c>
      <c r="AG8" s="2" t="s">
        <v>693</v>
      </c>
      <c r="AH8" s="2" t="s">
        <v>64</v>
      </c>
      <c r="AI8" s="2" t="s">
        <v>426</v>
      </c>
      <c r="AJ8" s="3" t="s">
        <v>364</v>
      </c>
      <c r="AK8" s="2" t="s">
        <v>426</v>
      </c>
      <c r="AL8" s="2" t="s">
        <v>426</v>
      </c>
      <c r="AM8" s="2" t="s">
        <v>426</v>
      </c>
      <c r="AN8" s="2" t="s">
        <v>506</v>
      </c>
      <c r="AO8" s="2" t="s">
        <v>221</v>
      </c>
      <c r="AP8" s="2" t="s">
        <v>62</v>
      </c>
      <c r="AQ8" s="2" t="s">
        <v>62</v>
      </c>
      <c r="AR8" s="2" t="s">
        <v>1025</v>
      </c>
      <c r="AS8" s="2" t="s">
        <v>62</v>
      </c>
      <c r="AT8" s="2" t="s">
        <v>204</v>
      </c>
      <c r="AU8" s="2" t="s">
        <v>64</v>
      </c>
      <c r="AV8" s="2" t="s">
        <v>64</v>
      </c>
      <c r="AW8" s="2" t="s">
        <v>426</v>
      </c>
      <c r="AX8" s="2" t="s">
        <v>214</v>
      </c>
      <c r="AY8" s="2" t="s">
        <v>426</v>
      </c>
      <c r="AZ8" s="2" t="s">
        <v>72</v>
      </c>
      <c r="BA8" s="2" t="s">
        <v>72</v>
      </c>
      <c r="BB8" s="2" t="s">
        <v>426</v>
      </c>
      <c r="BC8" s="2" t="s">
        <v>426</v>
      </c>
      <c r="BD8" s="2" t="s">
        <v>426</v>
      </c>
      <c r="BE8" s="2" t="s">
        <v>482</v>
      </c>
      <c r="BF8" s="2" t="s">
        <v>426</v>
      </c>
      <c r="BG8" s="2" t="s">
        <v>908</v>
      </c>
      <c r="BH8" s="2" t="s">
        <v>426</v>
      </c>
      <c r="BI8" s="2" t="s">
        <v>426</v>
      </c>
      <c r="BJ8" s="2" t="s">
        <v>194</v>
      </c>
      <c r="BK8" s="2" t="s">
        <v>510</v>
      </c>
      <c r="BL8" s="2" t="s">
        <v>160</v>
      </c>
      <c r="BM8" s="2" t="s">
        <v>426</v>
      </c>
      <c r="BN8" s="2" t="s">
        <v>426</v>
      </c>
      <c r="BO8" s="2" t="s">
        <v>426</v>
      </c>
      <c r="BP8" s="2" t="s">
        <v>426</v>
      </c>
      <c r="BQ8" s="2" t="s">
        <v>426</v>
      </c>
      <c r="BR8" s="2" t="s">
        <v>426</v>
      </c>
      <c r="BS8" s="2" t="s">
        <v>426</v>
      </c>
      <c r="BT8" s="2" t="s">
        <v>426</v>
      </c>
      <c r="BU8" s="2" t="s">
        <v>426</v>
      </c>
      <c r="BV8" s="2" t="s">
        <v>426</v>
      </c>
      <c r="BW8" s="2" t="s">
        <v>426</v>
      </c>
      <c r="BX8" s="2" t="s">
        <v>426</v>
      </c>
      <c r="BY8" s="2" t="s">
        <v>426</v>
      </c>
      <c r="BZ8" s="2" t="s">
        <v>426</v>
      </c>
      <c r="CA8" s="2" t="s">
        <v>426</v>
      </c>
      <c r="CB8" s="2" t="s">
        <v>426</v>
      </c>
      <c r="CC8" s="2" t="s">
        <v>426</v>
      </c>
      <c r="CD8" s="2" t="s">
        <v>426</v>
      </c>
      <c r="CE8" s="2" t="s">
        <v>426</v>
      </c>
      <c r="CF8" s="2" t="s">
        <v>426</v>
      </c>
      <c r="CG8" s="25" t="s">
        <v>426</v>
      </c>
      <c r="CH8" s="2" t="s">
        <v>426</v>
      </c>
      <c r="CI8" s="2" t="s">
        <v>426</v>
      </c>
      <c r="CJ8" s="2" t="s">
        <v>426</v>
      </c>
      <c r="CK8" s="2" t="s">
        <v>426</v>
      </c>
      <c r="CL8" s="2" t="s">
        <v>426</v>
      </c>
      <c r="CM8" s="2" t="s">
        <v>426</v>
      </c>
      <c r="CN8" s="2" t="s">
        <v>426</v>
      </c>
      <c r="CO8" s="2" t="s">
        <v>426</v>
      </c>
      <c r="CP8" s="2" t="s">
        <v>426</v>
      </c>
      <c r="CQ8" s="2" t="s">
        <v>426</v>
      </c>
      <c r="CR8" s="2" t="s">
        <v>426</v>
      </c>
      <c r="CS8" s="2" t="s">
        <v>426</v>
      </c>
      <c r="CT8" s="2" t="s">
        <v>426</v>
      </c>
      <c r="CU8" s="2" t="s">
        <v>426</v>
      </c>
      <c r="CV8" s="2" t="s">
        <v>426</v>
      </c>
      <c r="CW8" s="2" t="s">
        <v>426</v>
      </c>
      <c r="CX8" s="2" t="s">
        <v>426</v>
      </c>
      <c r="CY8" s="2" t="s">
        <v>426</v>
      </c>
      <c r="CZ8" s="2" t="s">
        <v>426</v>
      </c>
      <c r="DA8" s="2" t="s">
        <v>426</v>
      </c>
      <c r="DB8" s="2" t="s">
        <v>426</v>
      </c>
      <c r="DC8" s="2" t="s">
        <v>426</v>
      </c>
      <c r="DD8" s="2" t="s">
        <v>426</v>
      </c>
      <c r="DE8" s="2" t="s">
        <v>426</v>
      </c>
      <c r="DF8" s="2" t="s">
        <v>426</v>
      </c>
      <c r="DG8" s="2" t="s">
        <v>426</v>
      </c>
      <c r="DH8" s="2" t="s">
        <v>426</v>
      </c>
      <c r="DI8" s="2" t="s">
        <v>426</v>
      </c>
      <c r="DJ8" s="2" t="s">
        <v>426</v>
      </c>
      <c r="DK8" s="2" t="s">
        <v>426</v>
      </c>
      <c r="DL8" s="2" t="s">
        <v>426</v>
      </c>
      <c r="DM8" s="25" t="s">
        <v>426</v>
      </c>
      <c r="DN8" s="2" t="s">
        <v>211</v>
      </c>
      <c r="DO8" s="2" t="s">
        <v>426</v>
      </c>
      <c r="DP8" s="2" t="s">
        <v>211</v>
      </c>
      <c r="DQ8" s="2" t="s">
        <v>426</v>
      </c>
      <c r="DR8" s="2" t="s">
        <v>211</v>
      </c>
      <c r="DS8" s="2" t="s">
        <v>426</v>
      </c>
      <c r="DT8" s="2" t="s">
        <v>211</v>
      </c>
      <c r="DU8" s="2" t="s">
        <v>426</v>
      </c>
      <c r="DV8" s="2" t="s">
        <v>426</v>
      </c>
      <c r="DW8" s="2" t="s">
        <v>426</v>
      </c>
      <c r="DX8" s="2" t="s">
        <v>426</v>
      </c>
      <c r="DY8" s="2" t="s">
        <v>426</v>
      </c>
      <c r="DZ8" s="2" t="s">
        <v>426</v>
      </c>
      <c r="EA8" s="2" t="s">
        <v>426</v>
      </c>
      <c r="EB8" s="2" t="s">
        <v>426</v>
      </c>
      <c r="EC8" s="2" t="s">
        <v>426</v>
      </c>
      <c r="ED8" s="2" t="s">
        <v>426</v>
      </c>
      <c r="EE8" s="2" t="s">
        <v>426</v>
      </c>
      <c r="EF8" s="2" t="s">
        <v>426</v>
      </c>
      <c r="EG8" s="2" t="s">
        <v>426</v>
      </c>
      <c r="EH8" s="2" t="s">
        <v>426</v>
      </c>
      <c r="EI8" s="2" t="s">
        <v>426</v>
      </c>
      <c r="EJ8" s="2" t="s">
        <v>426</v>
      </c>
      <c r="EK8" s="2" t="s">
        <v>426</v>
      </c>
      <c r="EL8" s="2" t="s">
        <v>426</v>
      </c>
      <c r="EM8" s="2" t="s">
        <v>426</v>
      </c>
      <c r="EN8" s="2" t="s">
        <v>426</v>
      </c>
      <c r="EO8" s="2" t="s">
        <v>426</v>
      </c>
      <c r="EP8" s="2" t="s">
        <v>426</v>
      </c>
      <c r="EQ8" s="2" t="s">
        <v>426</v>
      </c>
      <c r="ER8" s="2" t="s">
        <v>426</v>
      </c>
      <c r="ES8" s="2" t="s">
        <v>426</v>
      </c>
      <c r="ET8" s="2" t="s">
        <v>426</v>
      </c>
    </row>
    <row r="9" spans="1:150" ht="17.25" customHeight="1" x14ac:dyDescent="0.25">
      <c r="A9" s="20">
        <v>32517839</v>
      </c>
      <c r="B9" s="22">
        <v>45215.590243055558</v>
      </c>
      <c r="C9" s="23" t="s">
        <v>468</v>
      </c>
      <c r="D9" s="21" t="s">
        <v>302</v>
      </c>
      <c r="E9" s="21" t="s">
        <v>480</v>
      </c>
      <c r="F9" s="21" t="s">
        <v>361</v>
      </c>
      <c r="G9" s="21" t="s">
        <v>781</v>
      </c>
      <c r="H9" s="21" t="s">
        <v>1154</v>
      </c>
      <c r="I9" s="24" t="s">
        <v>498</v>
      </c>
      <c r="J9" s="21" t="s">
        <v>958</v>
      </c>
      <c r="K9" s="21" t="s">
        <v>238</v>
      </c>
      <c r="L9" s="24" t="s">
        <v>959</v>
      </c>
      <c r="M9" s="24" t="s">
        <v>437</v>
      </c>
      <c r="N9" s="2" t="s">
        <v>426</v>
      </c>
      <c r="O9" s="3" t="s">
        <v>437</v>
      </c>
      <c r="P9" s="2" t="s">
        <v>426</v>
      </c>
      <c r="Q9" s="2" t="s">
        <v>1118</v>
      </c>
      <c r="R9" s="2" t="s">
        <v>426</v>
      </c>
      <c r="S9" s="2" t="s">
        <v>965</v>
      </c>
      <c r="T9" s="2" t="s">
        <v>211</v>
      </c>
      <c r="U9" s="3" t="s">
        <v>1001</v>
      </c>
      <c r="V9" s="2" t="s">
        <v>62</v>
      </c>
      <c r="W9" s="2" t="s">
        <v>62</v>
      </c>
      <c r="X9" s="2" t="s">
        <v>62</v>
      </c>
      <c r="Y9" s="2" t="s">
        <v>941</v>
      </c>
      <c r="Z9" s="2" t="s">
        <v>62</v>
      </c>
      <c r="AA9" s="2" t="s">
        <v>941</v>
      </c>
      <c r="AB9" s="2" t="s">
        <v>941</v>
      </c>
      <c r="AC9" s="2" t="s">
        <v>62</v>
      </c>
      <c r="AD9" s="2" t="s">
        <v>62</v>
      </c>
      <c r="AE9" s="2" t="s">
        <v>426</v>
      </c>
      <c r="AF9" s="2" t="s">
        <v>426</v>
      </c>
      <c r="AG9" s="2" t="s">
        <v>693</v>
      </c>
      <c r="AH9" s="2" t="s">
        <v>1137</v>
      </c>
      <c r="AI9" s="2" t="s">
        <v>426</v>
      </c>
      <c r="AJ9" s="3" t="s">
        <v>990</v>
      </c>
      <c r="AK9" s="2" t="s">
        <v>426</v>
      </c>
      <c r="AL9" s="2" t="s">
        <v>426</v>
      </c>
      <c r="AM9" s="2" t="s">
        <v>426</v>
      </c>
      <c r="AN9" s="2" t="s">
        <v>506</v>
      </c>
      <c r="AO9" s="2" t="s">
        <v>221</v>
      </c>
      <c r="AP9" s="2" t="s">
        <v>62</v>
      </c>
      <c r="AQ9" s="2" t="s">
        <v>62</v>
      </c>
      <c r="AR9" s="2" t="s">
        <v>1025</v>
      </c>
      <c r="AS9" s="2" t="s">
        <v>62</v>
      </c>
      <c r="AT9" s="2" t="s">
        <v>204</v>
      </c>
      <c r="AU9" s="2" t="s">
        <v>1137</v>
      </c>
      <c r="AV9" s="2" t="s">
        <v>1137</v>
      </c>
      <c r="AW9" s="2" t="s">
        <v>426</v>
      </c>
      <c r="AX9" s="2" t="s">
        <v>346</v>
      </c>
      <c r="AY9" s="2" t="s">
        <v>426</v>
      </c>
      <c r="AZ9" s="2" t="s">
        <v>72</v>
      </c>
      <c r="BA9" s="2" t="s">
        <v>72</v>
      </c>
      <c r="BB9" s="2" t="s">
        <v>426</v>
      </c>
      <c r="BC9" s="2" t="s">
        <v>426</v>
      </c>
      <c r="BD9" s="2" t="s">
        <v>426</v>
      </c>
      <c r="BE9" s="2" t="s">
        <v>656</v>
      </c>
      <c r="BF9" s="2" t="s">
        <v>426</v>
      </c>
      <c r="BG9" s="2" t="s">
        <v>426</v>
      </c>
      <c r="BH9" s="2" t="s">
        <v>426</v>
      </c>
      <c r="BI9" s="2" t="s">
        <v>426</v>
      </c>
      <c r="BJ9" s="2" t="s">
        <v>426</v>
      </c>
      <c r="BK9" s="2" t="s">
        <v>426</v>
      </c>
      <c r="BL9" s="2" t="s">
        <v>426</v>
      </c>
      <c r="BM9" s="2" t="s">
        <v>426</v>
      </c>
      <c r="BN9" s="2" t="s">
        <v>426</v>
      </c>
      <c r="BO9" s="2" t="s">
        <v>426</v>
      </c>
      <c r="BP9" s="2" t="s">
        <v>426</v>
      </c>
      <c r="BQ9" s="2" t="s">
        <v>426</v>
      </c>
      <c r="BR9" s="2" t="s">
        <v>426</v>
      </c>
      <c r="BS9" s="2" t="s">
        <v>426</v>
      </c>
      <c r="BT9" s="2" t="s">
        <v>426</v>
      </c>
      <c r="BU9" s="2" t="s">
        <v>426</v>
      </c>
      <c r="BV9" s="2" t="s">
        <v>426</v>
      </c>
      <c r="BW9" s="2" t="s">
        <v>426</v>
      </c>
      <c r="BX9" s="2" t="s">
        <v>426</v>
      </c>
      <c r="BY9" s="2" t="s">
        <v>426</v>
      </c>
      <c r="BZ9" s="2" t="s">
        <v>426</v>
      </c>
      <c r="CA9" s="2" t="s">
        <v>426</v>
      </c>
      <c r="CB9" s="2" t="s">
        <v>426</v>
      </c>
      <c r="CC9" s="2" t="s">
        <v>426</v>
      </c>
      <c r="CD9" s="2" t="s">
        <v>426</v>
      </c>
      <c r="CE9" s="2" t="s">
        <v>426</v>
      </c>
      <c r="CF9" s="2" t="s">
        <v>426</v>
      </c>
      <c r="CG9" s="25" t="s">
        <v>426</v>
      </c>
      <c r="CH9" s="2" t="s">
        <v>426</v>
      </c>
      <c r="CI9" s="2" t="s">
        <v>426</v>
      </c>
      <c r="CJ9" s="2" t="s">
        <v>426</v>
      </c>
      <c r="CK9" s="2" t="s">
        <v>426</v>
      </c>
      <c r="CL9" s="2" t="s">
        <v>426</v>
      </c>
      <c r="CM9" s="2" t="s">
        <v>426</v>
      </c>
      <c r="CN9" s="2" t="s">
        <v>426</v>
      </c>
      <c r="CO9" s="2" t="s">
        <v>426</v>
      </c>
      <c r="CP9" s="2" t="s">
        <v>426</v>
      </c>
      <c r="CQ9" s="2" t="s">
        <v>426</v>
      </c>
      <c r="CR9" s="2" t="s">
        <v>426</v>
      </c>
      <c r="CS9" s="2" t="s">
        <v>426</v>
      </c>
      <c r="CT9" s="2" t="s">
        <v>426</v>
      </c>
      <c r="CU9" s="2" t="s">
        <v>426</v>
      </c>
      <c r="CV9" s="2" t="s">
        <v>426</v>
      </c>
      <c r="CW9" s="2" t="s">
        <v>426</v>
      </c>
      <c r="CX9" s="2" t="s">
        <v>426</v>
      </c>
      <c r="CY9" s="2" t="s">
        <v>426</v>
      </c>
      <c r="CZ9" s="2" t="s">
        <v>426</v>
      </c>
      <c r="DA9" s="2" t="s">
        <v>426</v>
      </c>
      <c r="DB9" s="2" t="s">
        <v>426</v>
      </c>
      <c r="DC9" s="2" t="s">
        <v>426</v>
      </c>
      <c r="DD9" s="2" t="s">
        <v>426</v>
      </c>
      <c r="DE9" s="2" t="s">
        <v>426</v>
      </c>
      <c r="DF9" s="2" t="s">
        <v>426</v>
      </c>
      <c r="DG9" s="2" t="s">
        <v>426</v>
      </c>
      <c r="DH9" s="2" t="s">
        <v>426</v>
      </c>
      <c r="DI9" s="2" t="s">
        <v>426</v>
      </c>
      <c r="DJ9" s="2" t="s">
        <v>426</v>
      </c>
      <c r="DK9" s="2" t="s">
        <v>426</v>
      </c>
      <c r="DL9" s="2" t="s">
        <v>426</v>
      </c>
      <c r="DM9" s="25" t="s">
        <v>426</v>
      </c>
      <c r="DN9" s="2" t="s">
        <v>211</v>
      </c>
      <c r="DO9" s="2" t="s">
        <v>426</v>
      </c>
      <c r="DP9" s="2" t="s">
        <v>211</v>
      </c>
      <c r="DQ9" s="2" t="s">
        <v>426</v>
      </c>
      <c r="DR9" s="2" t="s">
        <v>211</v>
      </c>
      <c r="DS9" s="2" t="s">
        <v>426</v>
      </c>
      <c r="DT9" s="2" t="s">
        <v>211</v>
      </c>
      <c r="DU9" s="2" t="s">
        <v>426</v>
      </c>
      <c r="DV9" s="2" t="s">
        <v>426</v>
      </c>
      <c r="DW9" s="2" t="s">
        <v>426</v>
      </c>
      <c r="DX9" s="2" t="s">
        <v>426</v>
      </c>
      <c r="DY9" s="2" t="s">
        <v>426</v>
      </c>
      <c r="DZ9" s="2" t="s">
        <v>426</v>
      </c>
      <c r="EA9" s="2" t="s">
        <v>426</v>
      </c>
      <c r="EB9" s="2" t="s">
        <v>426</v>
      </c>
      <c r="EC9" s="2" t="s">
        <v>426</v>
      </c>
      <c r="ED9" s="2" t="s">
        <v>426</v>
      </c>
      <c r="EE9" s="2" t="s">
        <v>426</v>
      </c>
      <c r="EF9" s="2" t="s">
        <v>426</v>
      </c>
      <c r="EG9" s="2" t="s">
        <v>426</v>
      </c>
      <c r="EH9" s="2" t="s">
        <v>426</v>
      </c>
      <c r="EI9" s="2" t="s">
        <v>426</v>
      </c>
      <c r="EJ9" s="2" t="s">
        <v>426</v>
      </c>
      <c r="EK9" s="2" t="s">
        <v>426</v>
      </c>
      <c r="EL9" s="2" t="s">
        <v>426</v>
      </c>
      <c r="EM9" s="2" t="s">
        <v>426</v>
      </c>
      <c r="EN9" s="2" t="s">
        <v>426</v>
      </c>
      <c r="EO9" s="2" t="s">
        <v>426</v>
      </c>
      <c r="EP9" s="2" t="s">
        <v>426</v>
      </c>
      <c r="EQ9" s="2" t="s">
        <v>426</v>
      </c>
      <c r="ER9" s="2" t="s">
        <v>426</v>
      </c>
      <c r="ES9" s="2" t="s">
        <v>426</v>
      </c>
      <c r="ET9" s="2" t="s">
        <v>426</v>
      </c>
    </row>
    <row r="10" spans="1:150" ht="17.25" customHeight="1" x14ac:dyDescent="0.25">
      <c r="A10" s="20">
        <v>32518000</v>
      </c>
      <c r="B10" s="22">
        <v>45215.593159722222</v>
      </c>
      <c r="C10" s="23" t="s">
        <v>401</v>
      </c>
      <c r="D10" s="21" t="s">
        <v>249</v>
      </c>
      <c r="E10" s="21" t="s">
        <v>130</v>
      </c>
      <c r="F10" s="21" t="s">
        <v>361</v>
      </c>
      <c r="G10" s="21" t="s">
        <v>73</v>
      </c>
      <c r="H10" s="21" t="s">
        <v>1152</v>
      </c>
      <c r="I10" s="21" t="s">
        <v>759</v>
      </c>
      <c r="J10" s="21" t="s">
        <v>8</v>
      </c>
      <c r="K10" s="21" t="s">
        <v>617</v>
      </c>
      <c r="L10" s="24" t="s">
        <v>159</v>
      </c>
      <c r="M10" s="24" t="s">
        <v>671</v>
      </c>
      <c r="N10" s="2" t="s">
        <v>426</v>
      </c>
      <c r="O10" s="3" t="s">
        <v>671</v>
      </c>
      <c r="P10" s="2" t="s">
        <v>426</v>
      </c>
      <c r="Q10" s="2" t="s">
        <v>1118</v>
      </c>
      <c r="R10" s="2" t="s">
        <v>426</v>
      </c>
      <c r="S10" s="2" t="s">
        <v>965</v>
      </c>
      <c r="T10" s="2" t="s">
        <v>211</v>
      </c>
      <c r="U10" s="3" t="s">
        <v>452</v>
      </c>
      <c r="V10" s="2" t="s">
        <v>62</v>
      </c>
      <c r="W10" s="2" t="s">
        <v>62</v>
      </c>
      <c r="X10" s="2" t="s">
        <v>62</v>
      </c>
      <c r="Y10" s="2" t="s">
        <v>941</v>
      </c>
      <c r="Z10" s="2" t="s">
        <v>941</v>
      </c>
      <c r="AA10" s="2" t="s">
        <v>941</v>
      </c>
      <c r="AB10" s="2" t="s">
        <v>941</v>
      </c>
      <c r="AC10" s="2" t="s">
        <v>62</v>
      </c>
      <c r="AD10" s="2" t="s">
        <v>62</v>
      </c>
      <c r="AE10" s="2" t="s">
        <v>426</v>
      </c>
      <c r="AF10" s="2" t="s">
        <v>426</v>
      </c>
      <c r="AG10" s="2" t="s">
        <v>693</v>
      </c>
      <c r="AH10" s="2" t="s">
        <v>997</v>
      </c>
      <c r="AI10" s="2" t="s">
        <v>426</v>
      </c>
      <c r="AJ10" s="3" t="s">
        <v>262</v>
      </c>
      <c r="AK10" s="2" t="s">
        <v>426</v>
      </c>
      <c r="AL10" s="2" t="s">
        <v>426</v>
      </c>
      <c r="AM10" s="2" t="s">
        <v>426</v>
      </c>
      <c r="AN10" s="2" t="s">
        <v>506</v>
      </c>
      <c r="AO10" s="2" t="s">
        <v>221</v>
      </c>
      <c r="AP10" s="2" t="s">
        <v>62</v>
      </c>
      <c r="AQ10" s="2" t="s">
        <v>62</v>
      </c>
      <c r="AR10" s="2" t="s">
        <v>1025</v>
      </c>
      <c r="AS10" s="2" t="s">
        <v>62</v>
      </c>
      <c r="AT10" s="2" t="s">
        <v>204</v>
      </c>
      <c r="AU10" s="2" t="s">
        <v>997</v>
      </c>
      <c r="AV10" s="2" t="s">
        <v>997</v>
      </c>
      <c r="AW10" s="2" t="s">
        <v>426</v>
      </c>
      <c r="AX10" s="2" t="s">
        <v>169</v>
      </c>
      <c r="AY10" s="2" t="s">
        <v>426</v>
      </c>
      <c r="AZ10" s="3" t="s">
        <v>676</v>
      </c>
      <c r="BA10" s="3" t="s">
        <v>184</v>
      </c>
      <c r="BB10" s="1" t="s">
        <v>593</v>
      </c>
      <c r="BC10" s="2" t="s">
        <v>426</v>
      </c>
      <c r="BD10" s="2" t="s">
        <v>426</v>
      </c>
      <c r="BE10" s="2" t="s">
        <v>1110</v>
      </c>
      <c r="BF10" s="2" t="s">
        <v>426</v>
      </c>
      <c r="BG10" s="2" t="s">
        <v>426</v>
      </c>
      <c r="BH10" s="2" t="s">
        <v>426</v>
      </c>
      <c r="BI10" s="2" t="s">
        <v>426</v>
      </c>
      <c r="BJ10" s="2" t="s">
        <v>426</v>
      </c>
      <c r="BK10" s="2" t="s">
        <v>426</v>
      </c>
      <c r="BL10" s="2" t="s">
        <v>426</v>
      </c>
      <c r="BM10" s="2" t="s">
        <v>426</v>
      </c>
      <c r="BN10" s="2" t="s">
        <v>426</v>
      </c>
      <c r="BO10" s="2" t="s">
        <v>426</v>
      </c>
      <c r="BP10" s="2" t="s">
        <v>426</v>
      </c>
      <c r="BQ10" s="2" t="s">
        <v>426</v>
      </c>
      <c r="BR10" s="2" t="s">
        <v>426</v>
      </c>
      <c r="BS10" s="2" t="s">
        <v>426</v>
      </c>
      <c r="BT10" s="2" t="s">
        <v>426</v>
      </c>
      <c r="BU10" s="2" t="s">
        <v>426</v>
      </c>
      <c r="BV10" s="2" t="s">
        <v>426</v>
      </c>
      <c r="BW10" s="2" t="s">
        <v>426</v>
      </c>
      <c r="BX10" s="2" t="s">
        <v>426</v>
      </c>
      <c r="BY10" s="2" t="s">
        <v>426</v>
      </c>
      <c r="BZ10" s="2" t="s">
        <v>426</v>
      </c>
      <c r="CA10" s="2" t="s">
        <v>426</v>
      </c>
      <c r="CB10" s="2" t="s">
        <v>426</v>
      </c>
      <c r="CC10" s="2" t="s">
        <v>426</v>
      </c>
      <c r="CD10" s="2" t="s">
        <v>426</v>
      </c>
      <c r="CE10" s="2" t="s">
        <v>426</v>
      </c>
      <c r="CF10" s="2" t="s">
        <v>426</v>
      </c>
      <c r="CG10" s="25" t="s">
        <v>426</v>
      </c>
      <c r="CH10" s="2" t="s">
        <v>426</v>
      </c>
      <c r="CI10" s="2" t="s">
        <v>426</v>
      </c>
      <c r="CJ10" s="2" t="s">
        <v>426</v>
      </c>
      <c r="CK10" s="2" t="s">
        <v>426</v>
      </c>
      <c r="CL10" s="2" t="s">
        <v>426</v>
      </c>
      <c r="CM10" s="2" t="s">
        <v>426</v>
      </c>
      <c r="CN10" s="2" t="s">
        <v>426</v>
      </c>
      <c r="CO10" s="2" t="s">
        <v>426</v>
      </c>
      <c r="CP10" s="2" t="s">
        <v>426</v>
      </c>
      <c r="CQ10" s="2" t="s">
        <v>426</v>
      </c>
      <c r="CR10" s="2" t="s">
        <v>426</v>
      </c>
      <c r="CS10" s="2" t="s">
        <v>426</v>
      </c>
      <c r="CT10" s="2" t="s">
        <v>426</v>
      </c>
      <c r="CU10" s="2" t="s">
        <v>426</v>
      </c>
      <c r="CV10" s="2" t="s">
        <v>426</v>
      </c>
      <c r="CW10" s="2" t="s">
        <v>426</v>
      </c>
      <c r="CX10" s="2" t="s">
        <v>426</v>
      </c>
      <c r="CY10" s="2" t="s">
        <v>426</v>
      </c>
      <c r="CZ10" s="2" t="s">
        <v>426</v>
      </c>
      <c r="DA10" s="2" t="s">
        <v>426</v>
      </c>
      <c r="DB10" s="2" t="s">
        <v>426</v>
      </c>
      <c r="DC10" s="2" t="s">
        <v>426</v>
      </c>
      <c r="DD10" s="2" t="s">
        <v>426</v>
      </c>
      <c r="DE10" s="2" t="s">
        <v>426</v>
      </c>
      <c r="DF10" s="2" t="s">
        <v>426</v>
      </c>
      <c r="DG10" s="2" t="s">
        <v>426</v>
      </c>
      <c r="DH10" s="2" t="s">
        <v>426</v>
      </c>
      <c r="DI10" s="2" t="s">
        <v>426</v>
      </c>
      <c r="DJ10" s="2" t="s">
        <v>426</v>
      </c>
      <c r="DK10" s="2" t="s">
        <v>426</v>
      </c>
      <c r="DL10" s="2" t="s">
        <v>426</v>
      </c>
      <c r="DM10" s="25" t="s">
        <v>426</v>
      </c>
      <c r="DN10" s="2" t="s">
        <v>211</v>
      </c>
      <c r="DO10" s="2" t="s">
        <v>426</v>
      </c>
      <c r="DP10" s="2" t="s">
        <v>211</v>
      </c>
      <c r="DQ10" s="2" t="s">
        <v>426</v>
      </c>
      <c r="DR10" s="2" t="s">
        <v>211</v>
      </c>
      <c r="DS10" s="2" t="s">
        <v>426</v>
      </c>
      <c r="DT10" s="2" t="s">
        <v>211</v>
      </c>
      <c r="DU10" s="2" t="s">
        <v>426</v>
      </c>
      <c r="DV10" s="2" t="s">
        <v>426</v>
      </c>
      <c r="DW10" s="2" t="s">
        <v>426</v>
      </c>
      <c r="DX10" s="2" t="s">
        <v>426</v>
      </c>
      <c r="DY10" s="2" t="s">
        <v>426</v>
      </c>
      <c r="DZ10" s="2" t="s">
        <v>426</v>
      </c>
      <c r="EA10" s="2" t="s">
        <v>426</v>
      </c>
      <c r="EB10" s="2" t="s">
        <v>426</v>
      </c>
      <c r="EC10" s="2" t="s">
        <v>426</v>
      </c>
      <c r="ED10" s="2" t="s">
        <v>426</v>
      </c>
      <c r="EE10" s="2" t="s">
        <v>426</v>
      </c>
      <c r="EF10" s="2" t="s">
        <v>426</v>
      </c>
      <c r="EG10" s="2" t="s">
        <v>426</v>
      </c>
      <c r="EH10" s="2" t="s">
        <v>426</v>
      </c>
      <c r="EI10" s="2" t="s">
        <v>426</v>
      </c>
      <c r="EJ10" s="2" t="s">
        <v>426</v>
      </c>
      <c r="EK10" s="2" t="s">
        <v>426</v>
      </c>
      <c r="EL10" s="2" t="s">
        <v>426</v>
      </c>
      <c r="EM10" s="2" t="s">
        <v>426</v>
      </c>
      <c r="EN10" s="2" t="s">
        <v>426</v>
      </c>
      <c r="EO10" s="2" t="s">
        <v>426</v>
      </c>
      <c r="EP10" s="2" t="s">
        <v>426</v>
      </c>
      <c r="EQ10" s="2" t="s">
        <v>426</v>
      </c>
      <c r="ER10" s="2" t="s">
        <v>426</v>
      </c>
      <c r="ES10" s="2" t="s">
        <v>426</v>
      </c>
      <c r="ET10" s="2" t="s">
        <v>426</v>
      </c>
    </row>
    <row r="11" spans="1:150" ht="17.25" customHeight="1" x14ac:dyDescent="0.25">
      <c r="A11" s="20">
        <v>32518614</v>
      </c>
      <c r="B11" s="22">
        <v>45215.608090277776</v>
      </c>
      <c r="C11" s="23" t="s">
        <v>468</v>
      </c>
      <c r="D11" s="21" t="s">
        <v>302</v>
      </c>
      <c r="E11" s="21" t="s">
        <v>47</v>
      </c>
      <c r="F11" s="21" t="s">
        <v>361</v>
      </c>
      <c r="G11" s="21" t="s">
        <v>781</v>
      </c>
      <c r="H11" s="21" t="s">
        <v>1154</v>
      </c>
      <c r="I11" s="24" t="s">
        <v>498</v>
      </c>
      <c r="J11" s="21" t="s">
        <v>958</v>
      </c>
      <c r="K11" s="21" t="s">
        <v>238</v>
      </c>
      <c r="L11" s="24" t="s">
        <v>959</v>
      </c>
      <c r="M11" s="24" t="s">
        <v>140</v>
      </c>
      <c r="N11" s="2" t="s">
        <v>426</v>
      </c>
      <c r="O11" s="3" t="s">
        <v>140</v>
      </c>
      <c r="P11" s="2" t="s">
        <v>426</v>
      </c>
      <c r="Q11" s="2" t="s">
        <v>755</v>
      </c>
      <c r="R11" s="2" t="s">
        <v>426</v>
      </c>
      <c r="S11" s="2" t="s">
        <v>965</v>
      </c>
      <c r="T11" s="2" t="s">
        <v>211</v>
      </c>
      <c r="U11" s="3" t="s">
        <v>1001</v>
      </c>
      <c r="V11" s="2" t="s">
        <v>62</v>
      </c>
      <c r="W11" s="2" t="s">
        <v>62</v>
      </c>
      <c r="X11" s="2" t="s">
        <v>62</v>
      </c>
      <c r="Y11" s="2" t="s">
        <v>62</v>
      </c>
      <c r="Z11" s="2" t="s">
        <v>941</v>
      </c>
      <c r="AA11" s="2" t="s">
        <v>941</v>
      </c>
      <c r="AB11" s="2" t="s">
        <v>941</v>
      </c>
      <c r="AC11" s="2" t="s">
        <v>62</v>
      </c>
      <c r="AD11" s="2" t="s">
        <v>62</v>
      </c>
      <c r="AE11" s="2" t="s">
        <v>426</v>
      </c>
      <c r="AF11" s="2" t="s">
        <v>426</v>
      </c>
      <c r="AG11" s="2" t="s">
        <v>693</v>
      </c>
      <c r="AH11" s="2" t="s">
        <v>1017</v>
      </c>
      <c r="AI11" s="2" t="s">
        <v>426</v>
      </c>
      <c r="AJ11" s="3" t="s">
        <v>530</v>
      </c>
      <c r="AK11" s="2" t="s">
        <v>426</v>
      </c>
      <c r="AL11" s="2" t="s">
        <v>426</v>
      </c>
      <c r="AM11" s="2" t="s">
        <v>426</v>
      </c>
      <c r="AN11" s="2" t="s">
        <v>506</v>
      </c>
      <c r="AO11" s="2" t="s">
        <v>221</v>
      </c>
      <c r="AP11" s="2" t="s">
        <v>62</v>
      </c>
      <c r="AQ11" s="2" t="s">
        <v>62</v>
      </c>
      <c r="AR11" s="2" t="s">
        <v>1025</v>
      </c>
      <c r="AS11" s="2" t="s">
        <v>62</v>
      </c>
      <c r="AT11" s="2" t="s">
        <v>204</v>
      </c>
      <c r="AU11" s="2" t="s">
        <v>1017</v>
      </c>
      <c r="AV11" s="2" t="s">
        <v>1017</v>
      </c>
      <c r="AW11" s="2" t="s">
        <v>426</v>
      </c>
      <c r="AX11" s="2" t="s">
        <v>532</v>
      </c>
      <c r="AY11" s="2" t="s">
        <v>426</v>
      </c>
      <c r="AZ11" s="3" t="s">
        <v>602</v>
      </c>
      <c r="BA11" s="3" t="s">
        <v>493</v>
      </c>
      <c r="BB11" s="1" t="s">
        <v>982</v>
      </c>
      <c r="BC11" s="2" t="s">
        <v>426</v>
      </c>
      <c r="BD11" s="2" t="s">
        <v>426</v>
      </c>
      <c r="BE11" s="2" t="s">
        <v>206</v>
      </c>
      <c r="BF11" s="2" t="s">
        <v>426</v>
      </c>
      <c r="BG11" s="2" t="s">
        <v>426</v>
      </c>
      <c r="BH11" s="2" t="s">
        <v>426</v>
      </c>
      <c r="BI11" s="2" t="s">
        <v>426</v>
      </c>
      <c r="BJ11" s="2" t="s">
        <v>426</v>
      </c>
      <c r="BK11" s="2" t="s">
        <v>426</v>
      </c>
      <c r="BL11" s="2" t="s">
        <v>426</v>
      </c>
      <c r="BM11" s="2" t="s">
        <v>426</v>
      </c>
      <c r="BN11" s="2" t="s">
        <v>426</v>
      </c>
      <c r="BO11" s="2" t="s">
        <v>426</v>
      </c>
      <c r="BP11" s="2" t="s">
        <v>426</v>
      </c>
      <c r="BQ11" s="2" t="s">
        <v>426</v>
      </c>
      <c r="BR11" s="2" t="s">
        <v>426</v>
      </c>
      <c r="BS11" s="2" t="s">
        <v>426</v>
      </c>
      <c r="BT11" s="2" t="s">
        <v>426</v>
      </c>
      <c r="BU11" s="2" t="s">
        <v>426</v>
      </c>
      <c r="BV11" s="2" t="s">
        <v>426</v>
      </c>
      <c r="BW11" s="2" t="s">
        <v>426</v>
      </c>
      <c r="BX11" s="2" t="s">
        <v>426</v>
      </c>
      <c r="BY11" s="2" t="s">
        <v>426</v>
      </c>
      <c r="BZ11" s="2" t="s">
        <v>426</v>
      </c>
      <c r="CA11" s="2" t="s">
        <v>426</v>
      </c>
      <c r="CB11" s="2" t="s">
        <v>426</v>
      </c>
      <c r="CC11" s="2" t="s">
        <v>426</v>
      </c>
      <c r="CD11" s="2" t="s">
        <v>426</v>
      </c>
      <c r="CE11" s="2" t="s">
        <v>426</v>
      </c>
      <c r="CF11" s="2" t="s">
        <v>426</v>
      </c>
      <c r="CG11" s="25" t="s">
        <v>426</v>
      </c>
      <c r="CH11" s="2" t="s">
        <v>426</v>
      </c>
      <c r="CI11" s="2" t="s">
        <v>426</v>
      </c>
      <c r="CJ11" s="2" t="s">
        <v>426</v>
      </c>
      <c r="CK11" s="2" t="s">
        <v>426</v>
      </c>
      <c r="CL11" s="2" t="s">
        <v>426</v>
      </c>
      <c r="CM11" s="2" t="s">
        <v>426</v>
      </c>
      <c r="CN11" s="2" t="s">
        <v>426</v>
      </c>
      <c r="CO11" s="2" t="s">
        <v>426</v>
      </c>
      <c r="CP11" s="2" t="s">
        <v>426</v>
      </c>
      <c r="CQ11" s="2" t="s">
        <v>426</v>
      </c>
      <c r="CR11" s="2" t="s">
        <v>426</v>
      </c>
      <c r="CS11" s="2" t="s">
        <v>426</v>
      </c>
      <c r="CT11" s="2" t="s">
        <v>426</v>
      </c>
      <c r="CU11" s="2" t="s">
        <v>426</v>
      </c>
      <c r="CV11" s="2" t="s">
        <v>426</v>
      </c>
      <c r="CW11" s="2" t="s">
        <v>426</v>
      </c>
      <c r="CX11" s="2" t="s">
        <v>426</v>
      </c>
      <c r="CY11" s="2" t="s">
        <v>426</v>
      </c>
      <c r="CZ11" s="2" t="s">
        <v>426</v>
      </c>
      <c r="DA11" s="2" t="s">
        <v>426</v>
      </c>
      <c r="DB11" s="2" t="s">
        <v>426</v>
      </c>
      <c r="DC11" s="2" t="s">
        <v>426</v>
      </c>
      <c r="DD11" s="2" t="s">
        <v>426</v>
      </c>
      <c r="DE11" s="2" t="s">
        <v>426</v>
      </c>
      <c r="DF11" s="2" t="s">
        <v>426</v>
      </c>
      <c r="DG11" s="2" t="s">
        <v>426</v>
      </c>
      <c r="DH11" s="2" t="s">
        <v>426</v>
      </c>
      <c r="DI11" s="2" t="s">
        <v>426</v>
      </c>
      <c r="DJ11" s="2" t="s">
        <v>426</v>
      </c>
      <c r="DK11" s="2" t="s">
        <v>426</v>
      </c>
      <c r="DL11" s="2" t="s">
        <v>426</v>
      </c>
      <c r="DM11" s="25" t="s">
        <v>426</v>
      </c>
      <c r="DN11" s="2" t="s">
        <v>211</v>
      </c>
      <c r="DO11" s="2" t="s">
        <v>426</v>
      </c>
      <c r="DP11" s="2" t="s">
        <v>211</v>
      </c>
      <c r="DQ11" s="2" t="s">
        <v>426</v>
      </c>
      <c r="DR11" s="2" t="s">
        <v>211</v>
      </c>
      <c r="DS11" s="2" t="s">
        <v>426</v>
      </c>
      <c r="DT11" s="2" t="s">
        <v>211</v>
      </c>
      <c r="DU11" s="2" t="s">
        <v>426</v>
      </c>
      <c r="DV11" s="2" t="s">
        <v>426</v>
      </c>
      <c r="DW11" s="2" t="s">
        <v>426</v>
      </c>
      <c r="DX11" s="2" t="s">
        <v>426</v>
      </c>
      <c r="DY11" s="2" t="s">
        <v>426</v>
      </c>
      <c r="DZ11" s="2" t="s">
        <v>426</v>
      </c>
      <c r="EA11" s="2" t="s">
        <v>426</v>
      </c>
      <c r="EB11" s="2" t="s">
        <v>426</v>
      </c>
      <c r="EC11" s="2" t="s">
        <v>426</v>
      </c>
      <c r="ED11" s="2" t="s">
        <v>426</v>
      </c>
      <c r="EE11" s="2" t="s">
        <v>426</v>
      </c>
      <c r="EF11" s="2" t="s">
        <v>426</v>
      </c>
      <c r="EG11" s="2" t="s">
        <v>426</v>
      </c>
      <c r="EH11" s="2" t="s">
        <v>426</v>
      </c>
      <c r="EI11" s="2" t="s">
        <v>426</v>
      </c>
      <c r="EJ11" s="2" t="s">
        <v>426</v>
      </c>
      <c r="EK11" s="2" t="s">
        <v>426</v>
      </c>
      <c r="EL11" s="2" t="s">
        <v>426</v>
      </c>
      <c r="EM11" s="2" t="s">
        <v>426</v>
      </c>
      <c r="EN11" s="2" t="s">
        <v>426</v>
      </c>
      <c r="EO11" s="2" t="s">
        <v>426</v>
      </c>
      <c r="EP11" s="2" t="s">
        <v>426</v>
      </c>
      <c r="EQ11" s="2" t="s">
        <v>426</v>
      </c>
      <c r="ER11" s="2" t="s">
        <v>426</v>
      </c>
      <c r="ES11" s="2" t="s">
        <v>426</v>
      </c>
      <c r="ET11" s="2" t="s">
        <v>426</v>
      </c>
    </row>
    <row r="12" spans="1:150" ht="17.25" customHeight="1" x14ac:dyDescent="0.25">
      <c r="A12" s="20">
        <v>32519082</v>
      </c>
      <c r="B12" s="22">
        <v>45215.613981481481</v>
      </c>
      <c r="C12" s="23" t="s">
        <v>1072</v>
      </c>
      <c r="D12" s="21" t="s">
        <v>1106</v>
      </c>
      <c r="E12" s="21" t="s">
        <v>647</v>
      </c>
      <c r="F12" s="21" t="s">
        <v>361</v>
      </c>
      <c r="G12" s="21" t="s">
        <v>340</v>
      </c>
      <c r="H12" s="21" t="s">
        <v>1153</v>
      </c>
      <c r="I12" s="24" t="s">
        <v>700</v>
      </c>
      <c r="J12" s="21" t="s">
        <v>450</v>
      </c>
      <c r="K12" s="21" t="s">
        <v>618</v>
      </c>
      <c r="L12" s="24" t="s">
        <v>139</v>
      </c>
      <c r="M12" s="24" t="s">
        <v>662</v>
      </c>
      <c r="N12" s="2" t="s">
        <v>426</v>
      </c>
      <c r="O12" s="3" t="s">
        <v>662</v>
      </c>
      <c r="P12" s="2" t="s">
        <v>426</v>
      </c>
      <c r="Q12" s="2" t="s">
        <v>755</v>
      </c>
      <c r="R12" s="2" t="s">
        <v>426</v>
      </c>
      <c r="S12" s="2" t="s">
        <v>965</v>
      </c>
      <c r="T12" s="2" t="s">
        <v>211</v>
      </c>
      <c r="U12" s="3" t="s">
        <v>1001</v>
      </c>
      <c r="V12" s="2" t="s">
        <v>62</v>
      </c>
      <c r="W12" s="2" t="s">
        <v>62</v>
      </c>
      <c r="X12" s="2" t="s">
        <v>62</v>
      </c>
      <c r="Y12" s="2" t="s">
        <v>941</v>
      </c>
      <c r="Z12" s="2" t="s">
        <v>62</v>
      </c>
      <c r="AA12" s="2" t="s">
        <v>941</v>
      </c>
      <c r="AB12" s="2" t="s">
        <v>941</v>
      </c>
      <c r="AC12" s="2" t="s">
        <v>62</v>
      </c>
      <c r="AD12" s="2" t="s">
        <v>62</v>
      </c>
      <c r="AE12" s="2" t="s">
        <v>426</v>
      </c>
      <c r="AF12" s="2" t="s">
        <v>426</v>
      </c>
      <c r="AG12" s="2" t="s">
        <v>693</v>
      </c>
      <c r="AH12" s="2" t="s">
        <v>920</v>
      </c>
      <c r="AI12" s="2" t="s">
        <v>426</v>
      </c>
      <c r="AJ12" s="3" t="s">
        <v>298</v>
      </c>
      <c r="AK12" s="2" t="s">
        <v>426</v>
      </c>
      <c r="AL12" s="2" t="s">
        <v>426</v>
      </c>
      <c r="AM12" s="2" t="s">
        <v>426</v>
      </c>
      <c r="AN12" s="2" t="s">
        <v>506</v>
      </c>
      <c r="AO12" s="2" t="s">
        <v>221</v>
      </c>
      <c r="AP12" s="2" t="s">
        <v>62</v>
      </c>
      <c r="AQ12" s="2" t="s">
        <v>62</v>
      </c>
      <c r="AR12" s="2" t="s">
        <v>1025</v>
      </c>
      <c r="AS12" s="2" t="s">
        <v>62</v>
      </c>
      <c r="AT12" s="2" t="s">
        <v>204</v>
      </c>
      <c r="AU12" s="2" t="s">
        <v>920</v>
      </c>
      <c r="AV12" s="2" t="s">
        <v>920</v>
      </c>
      <c r="AW12" s="2" t="s">
        <v>426</v>
      </c>
      <c r="AX12" s="2" t="s">
        <v>216</v>
      </c>
      <c r="AY12" s="2" t="s">
        <v>426</v>
      </c>
      <c r="AZ12" s="2" t="s">
        <v>72</v>
      </c>
      <c r="BA12" s="2" t="s">
        <v>72</v>
      </c>
      <c r="BB12" s="2" t="s">
        <v>426</v>
      </c>
      <c r="BC12" s="2" t="s">
        <v>426</v>
      </c>
      <c r="BD12" s="2" t="s">
        <v>426</v>
      </c>
      <c r="BE12" s="2" t="s">
        <v>317</v>
      </c>
      <c r="BF12" s="2" t="s">
        <v>426</v>
      </c>
      <c r="BG12" s="2" t="s">
        <v>908</v>
      </c>
      <c r="BH12" s="2" t="s">
        <v>426</v>
      </c>
      <c r="BI12" s="2" t="s">
        <v>426</v>
      </c>
      <c r="BJ12" s="2" t="s">
        <v>194</v>
      </c>
      <c r="BK12" s="2" t="s">
        <v>510</v>
      </c>
      <c r="BL12" s="2" t="s">
        <v>134</v>
      </c>
      <c r="BM12" s="2" t="s">
        <v>426</v>
      </c>
      <c r="BN12" s="2" t="s">
        <v>426</v>
      </c>
      <c r="BO12" s="2" t="s">
        <v>426</v>
      </c>
      <c r="BP12" s="2" t="s">
        <v>426</v>
      </c>
      <c r="BQ12" s="2" t="s">
        <v>426</v>
      </c>
      <c r="BR12" s="2" t="s">
        <v>426</v>
      </c>
      <c r="BS12" s="2" t="s">
        <v>426</v>
      </c>
      <c r="BT12" s="2" t="s">
        <v>426</v>
      </c>
      <c r="BU12" s="2" t="s">
        <v>426</v>
      </c>
      <c r="BV12" s="2" t="s">
        <v>426</v>
      </c>
      <c r="BW12" s="2" t="s">
        <v>426</v>
      </c>
      <c r="BX12" s="2" t="s">
        <v>426</v>
      </c>
      <c r="BY12" s="2" t="s">
        <v>426</v>
      </c>
      <c r="BZ12" s="2" t="s">
        <v>426</v>
      </c>
      <c r="CA12" s="2" t="s">
        <v>426</v>
      </c>
      <c r="CB12" s="2" t="s">
        <v>426</v>
      </c>
      <c r="CC12" s="2" t="s">
        <v>426</v>
      </c>
      <c r="CD12" s="2" t="s">
        <v>426</v>
      </c>
      <c r="CE12" s="2" t="s">
        <v>426</v>
      </c>
      <c r="CF12" s="2" t="s">
        <v>426</v>
      </c>
      <c r="CG12" s="25" t="s">
        <v>426</v>
      </c>
      <c r="CH12" s="2" t="s">
        <v>426</v>
      </c>
      <c r="CI12" s="2" t="s">
        <v>426</v>
      </c>
      <c r="CJ12" s="2" t="s">
        <v>426</v>
      </c>
      <c r="CK12" s="2" t="s">
        <v>426</v>
      </c>
      <c r="CL12" s="2" t="s">
        <v>426</v>
      </c>
      <c r="CM12" s="2" t="s">
        <v>426</v>
      </c>
      <c r="CN12" s="2" t="s">
        <v>426</v>
      </c>
      <c r="CO12" s="2" t="s">
        <v>426</v>
      </c>
      <c r="CP12" s="2" t="s">
        <v>426</v>
      </c>
      <c r="CQ12" s="2" t="s">
        <v>426</v>
      </c>
      <c r="CR12" s="2" t="s">
        <v>426</v>
      </c>
      <c r="CS12" s="2" t="s">
        <v>426</v>
      </c>
      <c r="CT12" s="2" t="s">
        <v>426</v>
      </c>
      <c r="CU12" s="2" t="s">
        <v>426</v>
      </c>
      <c r="CV12" s="2" t="s">
        <v>426</v>
      </c>
      <c r="CW12" s="2" t="s">
        <v>426</v>
      </c>
      <c r="CX12" s="2" t="s">
        <v>426</v>
      </c>
      <c r="CY12" s="2" t="s">
        <v>426</v>
      </c>
      <c r="CZ12" s="2" t="s">
        <v>426</v>
      </c>
      <c r="DA12" s="2" t="s">
        <v>426</v>
      </c>
      <c r="DB12" s="2" t="s">
        <v>426</v>
      </c>
      <c r="DC12" s="2" t="s">
        <v>426</v>
      </c>
      <c r="DD12" s="2" t="s">
        <v>426</v>
      </c>
      <c r="DE12" s="2" t="s">
        <v>426</v>
      </c>
      <c r="DF12" s="2" t="s">
        <v>426</v>
      </c>
      <c r="DG12" s="2" t="s">
        <v>426</v>
      </c>
      <c r="DH12" s="2" t="s">
        <v>426</v>
      </c>
      <c r="DI12" s="2" t="s">
        <v>426</v>
      </c>
      <c r="DJ12" s="2" t="s">
        <v>426</v>
      </c>
      <c r="DK12" s="2" t="s">
        <v>426</v>
      </c>
      <c r="DL12" s="2" t="s">
        <v>426</v>
      </c>
      <c r="DM12" s="25" t="s">
        <v>426</v>
      </c>
      <c r="DN12" s="2" t="s">
        <v>211</v>
      </c>
      <c r="DO12" s="2" t="s">
        <v>426</v>
      </c>
      <c r="DP12" s="2" t="s">
        <v>211</v>
      </c>
      <c r="DQ12" s="2" t="s">
        <v>426</v>
      </c>
      <c r="DR12" s="2" t="s">
        <v>211</v>
      </c>
      <c r="DS12" s="2" t="s">
        <v>426</v>
      </c>
      <c r="DT12" s="2" t="s">
        <v>211</v>
      </c>
      <c r="DU12" s="2" t="s">
        <v>426</v>
      </c>
      <c r="DV12" s="2" t="s">
        <v>426</v>
      </c>
      <c r="DW12" s="2" t="s">
        <v>426</v>
      </c>
      <c r="DX12" s="2" t="s">
        <v>426</v>
      </c>
      <c r="DY12" s="2" t="s">
        <v>426</v>
      </c>
      <c r="DZ12" s="2" t="s">
        <v>426</v>
      </c>
      <c r="EA12" s="2" t="s">
        <v>426</v>
      </c>
      <c r="EB12" s="2" t="s">
        <v>426</v>
      </c>
      <c r="EC12" s="2" t="s">
        <v>426</v>
      </c>
      <c r="ED12" s="2" t="s">
        <v>426</v>
      </c>
      <c r="EE12" s="2" t="s">
        <v>426</v>
      </c>
      <c r="EF12" s="2" t="s">
        <v>426</v>
      </c>
      <c r="EG12" s="2" t="s">
        <v>426</v>
      </c>
      <c r="EH12" s="2" t="s">
        <v>426</v>
      </c>
      <c r="EI12" s="2" t="s">
        <v>426</v>
      </c>
      <c r="EJ12" s="2" t="s">
        <v>426</v>
      </c>
      <c r="EK12" s="2" t="s">
        <v>426</v>
      </c>
      <c r="EL12" s="2" t="s">
        <v>426</v>
      </c>
      <c r="EM12" s="2" t="s">
        <v>426</v>
      </c>
      <c r="EN12" s="2" t="s">
        <v>426</v>
      </c>
      <c r="EO12" s="2" t="s">
        <v>426</v>
      </c>
      <c r="EP12" s="2" t="s">
        <v>426</v>
      </c>
      <c r="EQ12" s="2" t="s">
        <v>426</v>
      </c>
      <c r="ER12" s="2" t="s">
        <v>426</v>
      </c>
      <c r="ES12" s="2" t="s">
        <v>426</v>
      </c>
      <c r="ET12" s="2" t="s">
        <v>426</v>
      </c>
    </row>
    <row r="13" spans="1:150" ht="17.25" customHeight="1" x14ac:dyDescent="0.25">
      <c r="A13" s="20">
        <v>32519619</v>
      </c>
      <c r="B13" s="22">
        <v>45215.625983796293</v>
      </c>
      <c r="C13" s="23" t="s">
        <v>401</v>
      </c>
      <c r="D13" s="21" t="s">
        <v>400</v>
      </c>
      <c r="E13" s="21" t="s">
        <v>568</v>
      </c>
      <c r="F13" s="21" t="s">
        <v>361</v>
      </c>
      <c r="G13" s="21" t="s">
        <v>73</v>
      </c>
      <c r="H13" s="21" t="s">
        <v>1154</v>
      </c>
      <c r="I13" s="21" t="s">
        <v>446</v>
      </c>
      <c r="J13" s="21" t="s">
        <v>360</v>
      </c>
      <c r="K13" s="21" t="s">
        <v>632</v>
      </c>
      <c r="L13" s="24" t="s">
        <v>159</v>
      </c>
      <c r="M13" s="24" t="s">
        <v>912</v>
      </c>
      <c r="N13" s="2" t="s">
        <v>426</v>
      </c>
      <c r="O13" s="3" t="s">
        <v>912</v>
      </c>
      <c r="P13" s="2" t="s">
        <v>426</v>
      </c>
      <c r="Q13" s="2" t="s">
        <v>1118</v>
      </c>
      <c r="R13" s="2" t="s">
        <v>426</v>
      </c>
      <c r="S13" s="2" t="s">
        <v>965</v>
      </c>
      <c r="T13" s="2" t="s">
        <v>211</v>
      </c>
      <c r="U13" s="3" t="s">
        <v>452</v>
      </c>
      <c r="V13" s="2" t="s">
        <v>62</v>
      </c>
      <c r="W13" s="2" t="s">
        <v>941</v>
      </c>
      <c r="X13" s="2" t="s">
        <v>941</v>
      </c>
      <c r="Y13" s="2" t="s">
        <v>62</v>
      </c>
      <c r="Z13" s="2" t="s">
        <v>62</v>
      </c>
      <c r="AA13" s="2" t="s">
        <v>941</v>
      </c>
      <c r="AB13" s="2" t="s">
        <v>941</v>
      </c>
      <c r="AC13" s="2" t="s">
        <v>62</v>
      </c>
      <c r="AD13" s="2" t="s">
        <v>62</v>
      </c>
      <c r="AE13" s="2" t="s">
        <v>426</v>
      </c>
      <c r="AF13" s="2" t="s">
        <v>426</v>
      </c>
      <c r="AG13" s="2" t="s">
        <v>693</v>
      </c>
      <c r="AH13" s="2" t="s">
        <v>1114</v>
      </c>
      <c r="AI13" s="2" t="s">
        <v>426</v>
      </c>
      <c r="AJ13" s="3" t="s">
        <v>592</v>
      </c>
      <c r="AK13" s="2" t="s">
        <v>426</v>
      </c>
      <c r="AL13" s="2" t="s">
        <v>426</v>
      </c>
      <c r="AM13" s="2" t="s">
        <v>426</v>
      </c>
      <c r="AN13" s="2" t="s">
        <v>506</v>
      </c>
      <c r="AO13" s="2" t="s">
        <v>221</v>
      </c>
      <c r="AP13" s="2" t="s">
        <v>62</v>
      </c>
      <c r="AQ13" s="2" t="s">
        <v>62</v>
      </c>
      <c r="AR13" s="2" t="s">
        <v>1025</v>
      </c>
      <c r="AS13" s="2" t="s">
        <v>62</v>
      </c>
      <c r="AT13" s="2" t="s">
        <v>204</v>
      </c>
      <c r="AU13" s="2" t="s">
        <v>1114</v>
      </c>
      <c r="AV13" s="2" t="s">
        <v>1114</v>
      </c>
      <c r="AW13" s="2" t="s">
        <v>426</v>
      </c>
      <c r="AX13" s="2" t="s">
        <v>10</v>
      </c>
      <c r="AY13" s="2" t="s">
        <v>426</v>
      </c>
      <c r="AZ13" s="3" t="s">
        <v>393</v>
      </c>
      <c r="BA13" s="3" t="s">
        <v>1089</v>
      </c>
      <c r="BB13" s="1" t="s">
        <v>228</v>
      </c>
      <c r="BC13" s="2" t="s">
        <v>426</v>
      </c>
      <c r="BD13" s="2" t="s">
        <v>426</v>
      </c>
      <c r="BE13" s="2" t="s">
        <v>381</v>
      </c>
      <c r="BF13" s="2" t="s">
        <v>426</v>
      </c>
      <c r="BG13" s="2" t="s">
        <v>426</v>
      </c>
      <c r="BH13" s="2" t="s">
        <v>426</v>
      </c>
      <c r="BI13" s="2" t="s">
        <v>426</v>
      </c>
      <c r="BJ13" s="2" t="s">
        <v>426</v>
      </c>
      <c r="BK13" s="2" t="s">
        <v>426</v>
      </c>
      <c r="BL13" s="2" t="s">
        <v>426</v>
      </c>
      <c r="BM13" s="2" t="s">
        <v>426</v>
      </c>
      <c r="BN13" s="2" t="s">
        <v>426</v>
      </c>
      <c r="BO13" s="2" t="s">
        <v>426</v>
      </c>
      <c r="BP13" s="2" t="s">
        <v>426</v>
      </c>
      <c r="BQ13" s="2" t="s">
        <v>426</v>
      </c>
      <c r="BR13" s="2" t="s">
        <v>426</v>
      </c>
      <c r="BS13" s="2" t="s">
        <v>426</v>
      </c>
      <c r="BT13" s="2" t="s">
        <v>426</v>
      </c>
      <c r="BU13" s="2" t="s">
        <v>426</v>
      </c>
      <c r="BV13" s="2" t="s">
        <v>426</v>
      </c>
      <c r="BW13" s="2" t="s">
        <v>426</v>
      </c>
      <c r="BX13" s="2" t="s">
        <v>426</v>
      </c>
      <c r="BY13" s="2" t="s">
        <v>426</v>
      </c>
      <c r="BZ13" s="2" t="s">
        <v>426</v>
      </c>
      <c r="CA13" s="2" t="s">
        <v>426</v>
      </c>
      <c r="CB13" s="2" t="s">
        <v>426</v>
      </c>
      <c r="CC13" s="2" t="s">
        <v>426</v>
      </c>
      <c r="CD13" s="2" t="s">
        <v>426</v>
      </c>
      <c r="CE13" s="2" t="s">
        <v>426</v>
      </c>
      <c r="CF13" s="2" t="s">
        <v>426</v>
      </c>
      <c r="CG13" s="25" t="s">
        <v>426</v>
      </c>
      <c r="CH13" s="2" t="s">
        <v>426</v>
      </c>
      <c r="CI13" s="2" t="s">
        <v>426</v>
      </c>
      <c r="CJ13" s="2" t="s">
        <v>426</v>
      </c>
      <c r="CK13" s="2" t="s">
        <v>426</v>
      </c>
      <c r="CL13" s="2" t="s">
        <v>426</v>
      </c>
      <c r="CM13" s="2" t="s">
        <v>426</v>
      </c>
      <c r="CN13" s="2" t="s">
        <v>426</v>
      </c>
      <c r="CO13" s="2" t="s">
        <v>426</v>
      </c>
      <c r="CP13" s="2" t="s">
        <v>426</v>
      </c>
      <c r="CQ13" s="2" t="s">
        <v>426</v>
      </c>
      <c r="CR13" s="2" t="s">
        <v>426</v>
      </c>
      <c r="CS13" s="2" t="s">
        <v>426</v>
      </c>
      <c r="CT13" s="2" t="s">
        <v>426</v>
      </c>
      <c r="CU13" s="2" t="s">
        <v>426</v>
      </c>
      <c r="CV13" s="2" t="s">
        <v>426</v>
      </c>
      <c r="CW13" s="2" t="s">
        <v>426</v>
      </c>
      <c r="CX13" s="2" t="s">
        <v>426</v>
      </c>
      <c r="CY13" s="2" t="s">
        <v>426</v>
      </c>
      <c r="CZ13" s="2" t="s">
        <v>426</v>
      </c>
      <c r="DA13" s="2" t="s">
        <v>426</v>
      </c>
      <c r="DB13" s="2" t="s">
        <v>426</v>
      </c>
      <c r="DC13" s="2" t="s">
        <v>426</v>
      </c>
      <c r="DD13" s="2" t="s">
        <v>426</v>
      </c>
      <c r="DE13" s="2" t="s">
        <v>426</v>
      </c>
      <c r="DF13" s="2" t="s">
        <v>426</v>
      </c>
      <c r="DG13" s="2" t="s">
        <v>426</v>
      </c>
      <c r="DH13" s="2" t="s">
        <v>426</v>
      </c>
      <c r="DI13" s="2" t="s">
        <v>426</v>
      </c>
      <c r="DJ13" s="2" t="s">
        <v>426</v>
      </c>
      <c r="DK13" s="2" t="s">
        <v>426</v>
      </c>
      <c r="DL13" s="2" t="s">
        <v>426</v>
      </c>
      <c r="DM13" s="25" t="s">
        <v>426</v>
      </c>
      <c r="DN13" s="2" t="s">
        <v>211</v>
      </c>
      <c r="DO13" s="2" t="s">
        <v>426</v>
      </c>
      <c r="DP13" s="2" t="s">
        <v>211</v>
      </c>
      <c r="DQ13" s="2" t="s">
        <v>426</v>
      </c>
      <c r="DR13" s="2" t="s">
        <v>211</v>
      </c>
      <c r="DS13" s="2" t="s">
        <v>426</v>
      </c>
      <c r="DT13" s="2" t="s">
        <v>211</v>
      </c>
      <c r="DU13" s="2" t="s">
        <v>426</v>
      </c>
      <c r="DV13" s="2" t="s">
        <v>426</v>
      </c>
      <c r="DW13" s="2" t="s">
        <v>426</v>
      </c>
      <c r="DX13" s="2" t="s">
        <v>426</v>
      </c>
      <c r="DY13" s="2" t="s">
        <v>426</v>
      </c>
      <c r="DZ13" s="2" t="s">
        <v>426</v>
      </c>
      <c r="EA13" s="2" t="s">
        <v>426</v>
      </c>
      <c r="EB13" s="2" t="s">
        <v>426</v>
      </c>
      <c r="EC13" s="2" t="s">
        <v>426</v>
      </c>
      <c r="ED13" s="2" t="s">
        <v>426</v>
      </c>
      <c r="EE13" s="2" t="s">
        <v>426</v>
      </c>
      <c r="EF13" s="2" t="s">
        <v>426</v>
      </c>
      <c r="EG13" s="2" t="s">
        <v>426</v>
      </c>
      <c r="EH13" s="2" t="s">
        <v>426</v>
      </c>
      <c r="EI13" s="2" t="s">
        <v>426</v>
      </c>
      <c r="EJ13" s="2" t="s">
        <v>426</v>
      </c>
      <c r="EK13" s="2" t="s">
        <v>426</v>
      </c>
      <c r="EL13" s="2" t="s">
        <v>426</v>
      </c>
      <c r="EM13" s="2" t="s">
        <v>426</v>
      </c>
      <c r="EN13" s="2" t="s">
        <v>426</v>
      </c>
      <c r="EO13" s="2" t="s">
        <v>426</v>
      </c>
      <c r="EP13" s="2" t="s">
        <v>426</v>
      </c>
      <c r="EQ13" s="2" t="s">
        <v>426</v>
      </c>
      <c r="ER13" s="2" t="s">
        <v>426</v>
      </c>
      <c r="ES13" s="2" t="s">
        <v>426</v>
      </c>
      <c r="ET13" s="2" t="s">
        <v>426</v>
      </c>
    </row>
    <row r="14" spans="1:150" ht="17.25" customHeight="1" x14ac:dyDescent="0.25">
      <c r="A14" s="20">
        <v>32519638</v>
      </c>
      <c r="B14" s="22">
        <v>45215.628425925926</v>
      </c>
      <c r="C14" s="23" t="s">
        <v>1016</v>
      </c>
      <c r="D14" s="21" t="s">
        <v>1127</v>
      </c>
      <c r="E14" s="21" t="s">
        <v>572</v>
      </c>
      <c r="F14" s="21" t="s">
        <v>361</v>
      </c>
      <c r="G14" s="21" t="s">
        <v>471</v>
      </c>
      <c r="H14" s="21" t="s">
        <v>1157</v>
      </c>
      <c r="I14" s="21" t="s">
        <v>496</v>
      </c>
      <c r="J14" s="21" t="s">
        <v>296</v>
      </c>
      <c r="K14" s="21" t="s">
        <v>402</v>
      </c>
      <c r="L14" s="24" t="s">
        <v>260</v>
      </c>
      <c r="M14" s="24" t="s">
        <v>186</v>
      </c>
      <c r="N14" s="2" t="s">
        <v>426</v>
      </c>
      <c r="O14" s="3" t="s">
        <v>186</v>
      </c>
      <c r="P14" s="2" t="s">
        <v>426</v>
      </c>
      <c r="Q14" s="2" t="s">
        <v>755</v>
      </c>
      <c r="R14" s="2" t="s">
        <v>426</v>
      </c>
      <c r="S14" s="2" t="s">
        <v>200</v>
      </c>
      <c r="T14" s="2" t="s">
        <v>370</v>
      </c>
      <c r="U14" s="3" t="s">
        <v>1001</v>
      </c>
      <c r="V14" s="2" t="s">
        <v>62</v>
      </c>
      <c r="W14" s="2" t="s">
        <v>62</v>
      </c>
      <c r="X14" s="2" t="s">
        <v>941</v>
      </c>
      <c r="Y14" s="2" t="s">
        <v>62</v>
      </c>
      <c r="Z14" s="2" t="s">
        <v>62</v>
      </c>
      <c r="AA14" s="2" t="s">
        <v>62</v>
      </c>
      <c r="AB14" s="2" t="s">
        <v>941</v>
      </c>
      <c r="AC14" s="2" t="s">
        <v>62</v>
      </c>
      <c r="AD14" s="2" t="s">
        <v>941</v>
      </c>
      <c r="AE14" s="2" t="s">
        <v>426</v>
      </c>
      <c r="AF14" s="2" t="s">
        <v>426</v>
      </c>
      <c r="AG14" s="2" t="s">
        <v>693</v>
      </c>
      <c r="AH14" s="2" t="s">
        <v>487</v>
      </c>
      <c r="AI14" s="2" t="s">
        <v>426</v>
      </c>
      <c r="AJ14" s="3" t="s">
        <v>607</v>
      </c>
      <c r="AK14" s="2" t="s">
        <v>426</v>
      </c>
      <c r="AL14" s="2" t="s">
        <v>426</v>
      </c>
      <c r="AM14" s="2" t="s">
        <v>426</v>
      </c>
      <c r="AN14" s="2" t="s">
        <v>506</v>
      </c>
      <c r="AO14" s="2" t="s">
        <v>221</v>
      </c>
      <c r="AP14" s="2" t="s">
        <v>62</v>
      </c>
      <c r="AQ14" s="2" t="s">
        <v>62</v>
      </c>
      <c r="AR14" s="2" t="s">
        <v>1025</v>
      </c>
      <c r="AS14" s="2" t="s">
        <v>62</v>
      </c>
      <c r="AT14" s="2" t="s">
        <v>204</v>
      </c>
      <c r="AU14" s="2" t="s">
        <v>487</v>
      </c>
      <c r="AV14" s="2" t="s">
        <v>487</v>
      </c>
      <c r="AW14" s="2" t="s">
        <v>426</v>
      </c>
      <c r="AX14" s="2" t="s">
        <v>96</v>
      </c>
      <c r="AY14" s="2" t="s">
        <v>426</v>
      </c>
      <c r="AZ14" s="3" t="s">
        <v>2</v>
      </c>
      <c r="BA14" s="3" t="s">
        <v>435</v>
      </c>
      <c r="BB14" s="1" t="s">
        <v>984</v>
      </c>
      <c r="BC14" s="2" t="s">
        <v>426</v>
      </c>
      <c r="BD14" s="2" t="s">
        <v>426</v>
      </c>
      <c r="BE14" s="2" t="s">
        <v>429</v>
      </c>
      <c r="BF14" s="2" t="s">
        <v>426</v>
      </c>
      <c r="BG14" s="2" t="s">
        <v>426</v>
      </c>
      <c r="BH14" s="2" t="s">
        <v>426</v>
      </c>
      <c r="BI14" s="2" t="s">
        <v>426</v>
      </c>
      <c r="BJ14" s="2" t="s">
        <v>426</v>
      </c>
      <c r="BK14" s="2" t="s">
        <v>426</v>
      </c>
      <c r="BL14" s="2" t="s">
        <v>426</v>
      </c>
      <c r="BM14" s="2" t="s">
        <v>426</v>
      </c>
      <c r="BN14" s="2" t="s">
        <v>426</v>
      </c>
      <c r="BO14" s="2" t="s">
        <v>426</v>
      </c>
      <c r="BP14" s="2" t="s">
        <v>426</v>
      </c>
      <c r="BQ14" s="2" t="s">
        <v>426</v>
      </c>
      <c r="BR14" s="2" t="s">
        <v>426</v>
      </c>
      <c r="BS14" s="2" t="s">
        <v>426</v>
      </c>
      <c r="BT14" s="2" t="s">
        <v>426</v>
      </c>
      <c r="BU14" s="2" t="s">
        <v>426</v>
      </c>
      <c r="BV14" s="2" t="s">
        <v>426</v>
      </c>
      <c r="BW14" s="2" t="s">
        <v>426</v>
      </c>
      <c r="BX14" s="2" t="s">
        <v>426</v>
      </c>
      <c r="BY14" s="2" t="s">
        <v>426</v>
      </c>
      <c r="BZ14" s="2" t="s">
        <v>426</v>
      </c>
      <c r="CA14" s="2" t="s">
        <v>426</v>
      </c>
      <c r="CB14" s="2" t="s">
        <v>426</v>
      </c>
      <c r="CC14" s="2" t="s">
        <v>426</v>
      </c>
      <c r="CD14" s="2" t="s">
        <v>426</v>
      </c>
      <c r="CE14" s="2" t="s">
        <v>426</v>
      </c>
      <c r="CF14" s="2" t="s">
        <v>426</v>
      </c>
      <c r="CG14" s="25" t="s">
        <v>426</v>
      </c>
      <c r="CH14" s="2" t="s">
        <v>426</v>
      </c>
      <c r="CI14" s="2" t="s">
        <v>426</v>
      </c>
      <c r="CJ14" s="2" t="s">
        <v>426</v>
      </c>
      <c r="CK14" s="2" t="s">
        <v>426</v>
      </c>
      <c r="CL14" s="2" t="s">
        <v>426</v>
      </c>
      <c r="CM14" s="2" t="s">
        <v>426</v>
      </c>
      <c r="CN14" s="2" t="s">
        <v>426</v>
      </c>
      <c r="CO14" s="2" t="s">
        <v>426</v>
      </c>
      <c r="CP14" s="2" t="s">
        <v>426</v>
      </c>
      <c r="CQ14" s="2" t="s">
        <v>426</v>
      </c>
      <c r="CR14" s="2" t="s">
        <v>426</v>
      </c>
      <c r="CS14" s="2" t="s">
        <v>426</v>
      </c>
      <c r="CT14" s="2" t="s">
        <v>426</v>
      </c>
      <c r="CU14" s="2" t="s">
        <v>426</v>
      </c>
      <c r="CV14" s="2" t="s">
        <v>426</v>
      </c>
      <c r="CW14" s="2" t="s">
        <v>426</v>
      </c>
      <c r="CX14" s="2" t="s">
        <v>426</v>
      </c>
      <c r="CY14" s="2" t="s">
        <v>426</v>
      </c>
      <c r="CZ14" s="2" t="s">
        <v>426</v>
      </c>
      <c r="DA14" s="2" t="s">
        <v>426</v>
      </c>
      <c r="DB14" s="2" t="s">
        <v>426</v>
      </c>
      <c r="DC14" s="2" t="s">
        <v>426</v>
      </c>
      <c r="DD14" s="2" t="s">
        <v>426</v>
      </c>
      <c r="DE14" s="2" t="s">
        <v>426</v>
      </c>
      <c r="DF14" s="2" t="s">
        <v>426</v>
      </c>
      <c r="DG14" s="2" t="s">
        <v>426</v>
      </c>
      <c r="DH14" s="2" t="s">
        <v>426</v>
      </c>
      <c r="DI14" s="2" t="s">
        <v>426</v>
      </c>
      <c r="DJ14" s="2" t="s">
        <v>426</v>
      </c>
      <c r="DK14" s="2" t="s">
        <v>426</v>
      </c>
      <c r="DL14" s="2" t="s">
        <v>426</v>
      </c>
      <c r="DM14" s="25" t="s">
        <v>426</v>
      </c>
      <c r="DN14" s="2" t="s">
        <v>211</v>
      </c>
      <c r="DO14" s="2" t="s">
        <v>426</v>
      </c>
      <c r="DP14" s="2" t="s">
        <v>211</v>
      </c>
      <c r="DQ14" s="2" t="s">
        <v>426</v>
      </c>
      <c r="DR14" s="2" t="s">
        <v>211</v>
      </c>
      <c r="DS14" s="2" t="s">
        <v>426</v>
      </c>
      <c r="DT14" s="2" t="s">
        <v>211</v>
      </c>
      <c r="DU14" s="2" t="s">
        <v>426</v>
      </c>
      <c r="DV14" s="2" t="s">
        <v>426</v>
      </c>
      <c r="DW14" s="2" t="s">
        <v>426</v>
      </c>
      <c r="DX14" s="2" t="s">
        <v>426</v>
      </c>
      <c r="DY14" s="2" t="s">
        <v>426</v>
      </c>
      <c r="DZ14" s="2" t="s">
        <v>426</v>
      </c>
      <c r="EA14" s="2" t="s">
        <v>426</v>
      </c>
      <c r="EB14" s="2" t="s">
        <v>426</v>
      </c>
      <c r="EC14" s="2" t="s">
        <v>426</v>
      </c>
      <c r="ED14" s="2" t="s">
        <v>426</v>
      </c>
      <c r="EE14" s="2" t="s">
        <v>426</v>
      </c>
      <c r="EF14" s="2" t="s">
        <v>426</v>
      </c>
      <c r="EG14" s="2" t="s">
        <v>426</v>
      </c>
      <c r="EH14" s="2" t="s">
        <v>426</v>
      </c>
      <c r="EI14" s="2" t="s">
        <v>426</v>
      </c>
      <c r="EJ14" s="2" t="s">
        <v>426</v>
      </c>
      <c r="EK14" s="2" t="s">
        <v>426</v>
      </c>
      <c r="EL14" s="2" t="s">
        <v>426</v>
      </c>
      <c r="EM14" s="2" t="s">
        <v>426</v>
      </c>
      <c r="EN14" s="2" t="s">
        <v>426</v>
      </c>
      <c r="EO14" s="2" t="s">
        <v>426</v>
      </c>
      <c r="EP14" s="2" t="s">
        <v>426</v>
      </c>
      <c r="EQ14" s="2" t="s">
        <v>426</v>
      </c>
      <c r="ER14" s="2" t="s">
        <v>426</v>
      </c>
      <c r="ES14" s="2" t="s">
        <v>426</v>
      </c>
      <c r="ET14" s="2" t="s">
        <v>426</v>
      </c>
    </row>
    <row r="15" spans="1:150" ht="17.25" customHeight="1" x14ac:dyDescent="0.25">
      <c r="A15" s="20">
        <v>32521414</v>
      </c>
      <c r="B15" s="22">
        <v>45215.6640625</v>
      </c>
      <c r="C15" s="23" t="s">
        <v>1072</v>
      </c>
      <c r="D15" s="21" t="s">
        <v>1106</v>
      </c>
      <c r="E15" s="21" t="s">
        <v>380</v>
      </c>
      <c r="F15" s="21" t="s">
        <v>361</v>
      </c>
      <c r="G15" s="21" t="s">
        <v>340</v>
      </c>
      <c r="H15" s="21" t="s">
        <v>1154</v>
      </c>
      <c r="I15" s="24" t="s">
        <v>503</v>
      </c>
      <c r="J15" s="21" t="s">
        <v>300</v>
      </c>
      <c r="K15" s="21" t="s">
        <v>563</v>
      </c>
      <c r="L15" s="24" t="s">
        <v>139</v>
      </c>
      <c r="M15" s="24" t="s">
        <v>329</v>
      </c>
      <c r="N15" s="2" t="s">
        <v>426</v>
      </c>
      <c r="O15" s="3" t="s">
        <v>329</v>
      </c>
      <c r="P15" s="2" t="s">
        <v>426</v>
      </c>
      <c r="Q15" s="2" t="s">
        <v>1118</v>
      </c>
      <c r="R15" s="2" t="s">
        <v>426</v>
      </c>
      <c r="S15" s="2" t="s">
        <v>965</v>
      </c>
      <c r="T15" s="2" t="s">
        <v>211</v>
      </c>
      <c r="U15" s="3" t="s">
        <v>452</v>
      </c>
      <c r="V15" s="2" t="s">
        <v>941</v>
      </c>
      <c r="W15" s="2" t="s">
        <v>62</v>
      </c>
      <c r="X15" s="2" t="s">
        <v>941</v>
      </c>
      <c r="Y15" s="2" t="s">
        <v>62</v>
      </c>
      <c r="Z15" s="2" t="s">
        <v>941</v>
      </c>
      <c r="AA15" s="2" t="s">
        <v>941</v>
      </c>
      <c r="AB15" s="2" t="s">
        <v>62</v>
      </c>
      <c r="AC15" s="2" t="s">
        <v>62</v>
      </c>
      <c r="AD15" s="2" t="s">
        <v>62</v>
      </c>
      <c r="AE15" s="2" t="s">
        <v>941</v>
      </c>
      <c r="AF15" s="2" t="s">
        <v>62</v>
      </c>
      <c r="AG15" s="2" t="s">
        <v>693</v>
      </c>
      <c r="AH15" s="2" t="s">
        <v>924</v>
      </c>
      <c r="AI15" s="2" t="s">
        <v>426</v>
      </c>
      <c r="AJ15" s="3" t="s">
        <v>1095</v>
      </c>
      <c r="AK15" s="2" t="s">
        <v>426</v>
      </c>
      <c r="AL15" s="2" t="s">
        <v>426</v>
      </c>
      <c r="AM15" s="2" t="s">
        <v>426</v>
      </c>
      <c r="AN15" s="2" t="s">
        <v>506</v>
      </c>
      <c r="AO15" s="2" t="s">
        <v>221</v>
      </c>
      <c r="AP15" s="2" t="s">
        <v>62</v>
      </c>
      <c r="AQ15" s="2" t="s">
        <v>62</v>
      </c>
      <c r="AR15" s="2" t="s">
        <v>1025</v>
      </c>
      <c r="AS15" s="2" t="s">
        <v>62</v>
      </c>
      <c r="AT15" s="2" t="s">
        <v>204</v>
      </c>
      <c r="AU15" s="2" t="s">
        <v>924</v>
      </c>
      <c r="AV15" s="2" t="s">
        <v>924</v>
      </c>
      <c r="AW15" s="2" t="s">
        <v>426</v>
      </c>
      <c r="AX15" s="2" t="s">
        <v>1145</v>
      </c>
      <c r="AY15" s="2" t="s">
        <v>426</v>
      </c>
      <c r="AZ15" s="2" t="s">
        <v>72</v>
      </c>
      <c r="BA15" s="2" t="s">
        <v>72</v>
      </c>
      <c r="BB15" s="2" t="s">
        <v>426</v>
      </c>
      <c r="BC15" s="2" t="s">
        <v>426</v>
      </c>
      <c r="BD15" s="2" t="s">
        <v>426</v>
      </c>
      <c r="BE15" s="2" t="s">
        <v>1062</v>
      </c>
      <c r="BF15" s="2" t="s">
        <v>426</v>
      </c>
      <c r="BG15" s="2" t="s">
        <v>908</v>
      </c>
      <c r="BH15" s="2" t="s">
        <v>426</v>
      </c>
      <c r="BI15" s="2" t="s">
        <v>426</v>
      </c>
      <c r="BJ15" s="2" t="s">
        <v>293</v>
      </c>
      <c r="BK15" s="2" t="s">
        <v>510</v>
      </c>
      <c r="BL15" s="2" t="s">
        <v>205</v>
      </c>
      <c r="BM15" s="2" t="s">
        <v>426</v>
      </c>
      <c r="BN15" s="2" t="s">
        <v>426</v>
      </c>
      <c r="BO15" s="2" t="s">
        <v>426</v>
      </c>
      <c r="BP15" s="2" t="s">
        <v>426</v>
      </c>
      <c r="BQ15" s="2" t="s">
        <v>426</v>
      </c>
      <c r="BR15" s="2" t="s">
        <v>426</v>
      </c>
      <c r="BS15" s="2" t="s">
        <v>426</v>
      </c>
      <c r="BT15" s="2" t="s">
        <v>426</v>
      </c>
      <c r="BU15" s="2" t="s">
        <v>426</v>
      </c>
      <c r="BV15" s="2" t="s">
        <v>426</v>
      </c>
      <c r="BW15" s="2" t="s">
        <v>426</v>
      </c>
      <c r="BX15" s="2" t="s">
        <v>426</v>
      </c>
      <c r="BY15" s="2" t="s">
        <v>426</v>
      </c>
      <c r="BZ15" s="2" t="s">
        <v>426</v>
      </c>
      <c r="CA15" s="2" t="s">
        <v>426</v>
      </c>
      <c r="CB15" s="2" t="s">
        <v>426</v>
      </c>
      <c r="CC15" s="2" t="s">
        <v>426</v>
      </c>
      <c r="CD15" s="2" t="s">
        <v>426</v>
      </c>
      <c r="CE15" s="2" t="s">
        <v>426</v>
      </c>
      <c r="CF15" s="2" t="s">
        <v>426</v>
      </c>
      <c r="CG15" s="25" t="s">
        <v>426</v>
      </c>
      <c r="CH15" s="2" t="s">
        <v>426</v>
      </c>
      <c r="CI15" s="2" t="s">
        <v>426</v>
      </c>
      <c r="CJ15" s="2" t="s">
        <v>426</v>
      </c>
      <c r="CK15" s="2" t="s">
        <v>426</v>
      </c>
      <c r="CL15" s="2" t="s">
        <v>426</v>
      </c>
      <c r="CM15" s="2" t="s">
        <v>426</v>
      </c>
      <c r="CN15" s="2" t="s">
        <v>426</v>
      </c>
      <c r="CO15" s="2" t="s">
        <v>426</v>
      </c>
      <c r="CP15" s="2" t="s">
        <v>426</v>
      </c>
      <c r="CQ15" s="2" t="s">
        <v>426</v>
      </c>
      <c r="CR15" s="2" t="s">
        <v>426</v>
      </c>
      <c r="CS15" s="2" t="s">
        <v>426</v>
      </c>
      <c r="CT15" s="2" t="s">
        <v>426</v>
      </c>
      <c r="CU15" s="2" t="s">
        <v>426</v>
      </c>
      <c r="CV15" s="2" t="s">
        <v>426</v>
      </c>
      <c r="CW15" s="2" t="s">
        <v>426</v>
      </c>
      <c r="CX15" s="2" t="s">
        <v>426</v>
      </c>
      <c r="CY15" s="2" t="s">
        <v>426</v>
      </c>
      <c r="CZ15" s="2" t="s">
        <v>426</v>
      </c>
      <c r="DA15" s="2" t="s">
        <v>426</v>
      </c>
      <c r="DB15" s="2" t="s">
        <v>426</v>
      </c>
      <c r="DC15" s="2" t="s">
        <v>426</v>
      </c>
      <c r="DD15" s="2" t="s">
        <v>426</v>
      </c>
      <c r="DE15" s="2" t="s">
        <v>426</v>
      </c>
      <c r="DF15" s="2" t="s">
        <v>426</v>
      </c>
      <c r="DG15" s="2" t="s">
        <v>426</v>
      </c>
      <c r="DH15" s="2" t="s">
        <v>426</v>
      </c>
      <c r="DI15" s="2" t="s">
        <v>426</v>
      </c>
      <c r="DJ15" s="2" t="s">
        <v>426</v>
      </c>
      <c r="DK15" s="2" t="s">
        <v>426</v>
      </c>
      <c r="DL15" s="2" t="s">
        <v>426</v>
      </c>
      <c r="DM15" s="25" t="s">
        <v>426</v>
      </c>
      <c r="DN15" s="2" t="s">
        <v>211</v>
      </c>
      <c r="DO15" s="2" t="s">
        <v>426</v>
      </c>
      <c r="DP15" s="2" t="s">
        <v>211</v>
      </c>
      <c r="DQ15" s="2" t="s">
        <v>426</v>
      </c>
      <c r="DR15" s="2" t="s">
        <v>211</v>
      </c>
      <c r="DS15" s="2" t="s">
        <v>426</v>
      </c>
      <c r="DT15" s="2" t="s">
        <v>211</v>
      </c>
      <c r="DU15" s="2" t="s">
        <v>426</v>
      </c>
      <c r="DV15" s="2" t="s">
        <v>426</v>
      </c>
      <c r="DW15" s="2" t="s">
        <v>426</v>
      </c>
      <c r="DX15" s="2" t="s">
        <v>426</v>
      </c>
      <c r="DY15" s="2" t="s">
        <v>426</v>
      </c>
      <c r="DZ15" s="2" t="s">
        <v>426</v>
      </c>
      <c r="EA15" s="2" t="s">
        <v>426</v>
      </c>
      <c r="EB15" s="2" t="s">
        <v>426</v>
      </c>
      <c r="EC15" s="2" t="s">
        <v>426</v>
      </c>
      <c r="ED15" s="2" t="s">
        <v>426</v>
      </c>
      <c r="EE15" s="2" t="s">
        <v>426</v>
      </c>
      <c r="EF15" s="2" t="s">
        <v>426</v>
      </c>
      <c r="EG15" s="2" t="s">
        <v>426</v>
      </c>
      <c r="EH15" s="2" t="s">
        <v>426</v>
      </c>
      <c r="EI15" s="2" t="s">
        <v>426</v>
      </c>
      <c r="EJ15" s="2" t="s">
        <v>426</v>
      </c>
      <c r="EK15" s="2" t="s">
        <v>426</v>
      </c>
      <c r="EL15" s="2" t="s">
        <v>426</v>
      </c>
      <c r="EM15" s="2" t="s">
        <v>426</v>
      </c>
      <c r="EN15" s="2" t="s">
        <v>426</v>
      </c>
      <c r="EO15" s="2" t="s">
        <v>426</v>
      </c>
      <c r="EP15" s="2" t="s">
        <v>426</v>
      </c>
      <c r="EQ15" s="2" t="s">
        <v>426</v>
      </c>
      <c r="ER15" s="2" t="s">
        <v>426</v>
      </c>
      <c r="ES15" s="2" t="s">
        <v>426</v>
      </c>
      <c r="ET15" s="2" t="s">
        <v>426</v>
      </c>
    </row>
    <row r="16" spans="1:150" ht="17.25" customHeight="1" x14ac:dyDescent="0.25">
      <c r="A16" s="20">
        <v>32522041</v>
      </c>
      <c r="B16" s="22">
        <v>45215.683252314811</v>
      </c>
      <c r="C16" s="23" t="s">
        <v>1016</v>
      </c>
      <c r="D16" s="21" t="s">
        <v>1127</v>
      </c>
      <c r="E16" s="21" t="s">
        <v>48</v>
      </c>
      <c r="F16" s="21" t="s">
        <v>361</v>
      </c>
      <c r="G16" s="21" t="s">
        <v>471</v>
      </c>
      <c r="H16" s="21" t="s">
        <v>1158</v>
      </c>
      <c r="I16" s="21" t="s">
        <v>157</v>
      </c>
      <c r="J16" s="21" t="s">
        <v>296</v>
      </c>
      <c r="K16" s="21" t="s">
        <v>402</v>
      </c>
      <c r="L16" s="24" t="s">
        <v>260</v>
      </c>
      <c r="M16" s="24" t="s">
        <v>409</v>
      </c>
      <c r="N16" s="2" t="s">
        <v>426</v>
      </c>
      <c r="O16" s="3" t="s">
        <v>409</v>
      </c>
      <c r="P16" s="2" t="s">
        <v>426</v>
      </c>
      <c r="Q16" s="2" t="s">
        <v>1118</v>
      </c>
      <c r="R16" s="2" t="s">
        <v>426</v>
      </c>
      <c r="S16" s="2" t="s">
        <v>965</v>
      </c>
      <c r="T16" s="2" t="s">
        <v>211</v>
      </c>
      <c r="U16" s="3" t="s">
        <v>452</v>
      </c>
      <c r="V16" s="2" t="s">
        <v>62</v>
      </c>
      <c r="W16" s="2" t="s">
        <v>941</v>
      </c>
      <c r="X16" s="2" t="s">
        <v>62</v>
      </c>
      <c r="Y16" s="2" t="s">
        <v>62</v>
      </c>
      <c r="Z16" s="2" t="s">
        <v>941</v>
      </c>
      <c r="AA16" s="2" t="s">
        <v>941</v>
      </c>
      <c r="AB16" s="2" t="s">
        <v>941</v>
      </c>
      <c r="AC16" s="2" t="s">
        <v>62</v>
      </c>
      <c r="AD16" s="2" t="s">
        <v>62</v>
      </c>
      <c r="AE16" s="2" t="s">
        <v>426</v>
      </c>
      <c r="AF16" s="2" t="s">
        <v>426</v>
      </c>
      <c r="AG16" s="2" t="s">
        <v>693</v>
      </c>
      <c r="AH16" s="2" t="s">
        <v>344</v>
      </c>
      <c r="AI16" s="2" t="s">
        <v>426</v>
      </c>
      <c r="AJ16" s="3" t="s">
        <v>748</v>
      </c>
      <c r="AK16" s="2" t="s">
        <v>426</v>
      </c>
      <c r="AL16" s="2" t="s">
        <v>426</v>
      </c>
      <c r="AM16" s="2" t="s">
        <v>426</v>
      </c>
      <c r="AN16" s="2" t="s">
        <v>506</v>
      </c>
      <c r="AO16" s="2" t="s">
        <v>221</v>
      </c>
      <c r="AP16" s="2" t="s">
        <v>62</v>
      </c>
      <c r="AQ16" s="2" t="s">
        <v>62</v>
      </c>
      <c r="AR16" s="2" t="s">
        <v>1025</v>
      </c>
      <c r="AS16" s="2" t="s">
        <v>62</v>
      </c>
      <c r="AT16" s="2" t="s">
        <v>204</v>
      </c>
      <c r="AU16" s="2" t="s">
        <v>344</v>
      </c>
      <c r="AV16" s="2" t="s">
        <v>344</v>
      </c>
      <c r="AW16" s="2" t="s">
        <v>426</v>
      </c>
      <c r="AX16" s="2" t="s">
        <v>218</v>
      </c>
      <c r="AY16" s="2" t="s">
        <v>426</v>
      </c>
      <c r="AZ16" s="3" t="s">
        <v>25</v>
      </c>
      <c r="BA16" s="3" t="s">
        <v>707</v>
      </c>
      <c r="BB16" s="1" t="s">
        <v>1008</v>
      </c>
      <c r="BC16" s="2" t="s">
        <v>426</v>
      </c>
      <c r="BD16" s="2" t="s">
        <v>426</v>
      </c>
      <c r="BE16" s="2" t="s">
        <v>379</v>
      </c>
      <c r="BF16" s="2" t="s">
        <v>426</v>
      </c>
      <c r="BG16" s="2" t="s">
        <v>426</v>
      </c>
      <c r="BH16" s="2" t="s">
        <v>426</v>
      </c>
      <c r="BI16" s="2" t="s">
        <v>426</v>
      </c>
      <c r="BJ16" s="2" t="s">
        <v>426</v>
      </c>
      <c r="BK16" s="2" t="s">
        <v>426</v>
      </c>
      <c r="BL16" s="2" t="s">
        <v>426</v>
      </c>
      <c r="BM16" s="2" t="s">
        <v>426</v>
      </c>
      <c r="BN16" s="2" t="s">
        <v>426</v>
      </c>
      <c r="BO16" s="2" t="s">
        <v>426</v>
      </c>
      <c r="BP16" s="2" t="s">
        <v>426</v>
      </c>
      <c r="BQ16" s="2" t="s">
        <v>426</v>
      </c>
      <c r="BR16" s="2" t="s">
        <v>426</v>
      </c>
      <c r="BS16" s="2" t="s">
        <v>426</v>
      </c>
      <c r="BT16" s="2" t="s">
        <v>426</v>
      </c>
      <c r="BU16" s="2" t="s">
        <v>426</v>
      </c>
      <c r="BV16" s="2" t="s">
        <v>426</v>
      </c>
      <c r="BW16" s="2" t="s">
        <v>426</v>
      </c>
      <c r="BX16" s="2" t="s">
        <v>426</v>
      </c>
      <c r="BY16" s="2" t="s">
        <v>426</v>
      </c>
      <c r="BZ16" s="2" t="s">
        <v>426</v>
      </c>
      <c r="CA16" s="2" t="s">
        <v>426</v>
      </c>
      <c r="CB16" s="2" t="s">
        <v>426</v>
      </c>
      <c r="CC16" s="2" t="s">
        <v>426</v>
      </c>
      <c r="CD16" s="2" t="s">
        <v>426</v>
      </c>
      <c r="CE16" s="2" t="s">
        <v>426</v>
      </c>
      <c r="CF16" s="2" t="s">
        <v>426</v>
      </c>
      <c r="CG16" s="25" t="s">
        <v>426</v>
      </c>
      <c r="CH16" s="2" t="s">
        <v>426</v>
      </c>
      <c r="CI16" s="2" t="s">
        <v>426</v>
      </c>
      <c r="CJ16" s="2" t="s">
        <v>426</v>
      </c>
      <c r="CK16" s="2" t="s">
        <v>426</v>
      </c>
      <c r="CL16" s="2" t="s">
        <v>426</v>
      </c>
      <c r="CM16" s="2" t="s">
        <v>426</v>
      </c>
      <c r="CN16" s="2" t="s">
        <v>426</v>
      </c>
      <c r="CO16" s="2" t="s">
        <v>426</v>
      </c>
      <c r="CP16" s="2" t="s">
        <v>426</v>
      </c>
      <c r="CQ16" s="2" t="s">
        <v>426</v>
      </c>
      <c r="CR16" s="2" t="s">
        <v>426</v>
      </c>
      <c r="CS16" s="2" t="s">
        <v>426</v>
      </c>
      <c r="CT16" s="2" t="s">
        <v>426</v>
      </c>
      <c r="CU16" s="2" t="s">
        <v>426</v>
      </c>
      <c r="CV16" s="2" t="s">
        <v>426</v>
      </c>
      <c r="CW16" s="2" t="s">
        <v>426</v>
      </c>
      <c r="CX16" s="2" t="s">
        <v>426</v>
      </c>
      <c r="CY16" s="2" t="s">
        <v>426</v>
      </c>
      <c r="CZ16" s="2" t="s">
        <v>426</v>
      </c>
      <c r="DA16" s="2" t="s">
        <v>426</v>
      </c>
      <c r="DB16" s="2" t="s">
        <v>426</v>
      </c>
      <c r="DC16" s="2" t="s">
        <v>426</v>
      </c>
      <c r="DD16" s="2" t="s">
        <v>426</v>
      </c>
      <c r="DE16" s="2" t="s">
        <v>426</v>
      </c>
      <c r="DF16" s="2" t="s">
        <v>426</v>
      </c>
      <c r="DG16" s="2" t="s">
        <v>426</v>
      </c>
      <c r="DH16" s="2" t="s">
        <v>426</v>
      </c>
      <c r="DI16" s="2" t="s">
        <v>426</v>
      </c>
      <c r="DJ16" s="2" t="s">
        <v>426</v>
      </c>
      <c r="DK16" s="2" t="s">
        <v>426</v>
      </c>
      <c r="DL16" s="2" t="s">
        <v>426</v>
      </c>
      <c r="DM16" s="25" t="s">
        <v>426</v>
      </c>
      <c r="DN16" s="2" t="s">
        <v>211</v>
      </c>
      <c r="DO16" s="2" t="s">
        <v>426</v>
      </c>
      <c r="DP16" s="2" t="s">
        <v>211</v>
      </c>
      <c r="DQ16" s="2" t="s">
        <v>426</v>
      </c>
      <c r="DR16" s="2" t="s">
        <v>211</v>
      </c>
      <c r="DS16" s="2" t="s">
        <v>426</v>
      </c>
      <c r="DT16" s="2" t="s">
        <v>211</v>
      </c>
      <c r="DU16" s="2" t="s">
        <v>426</v>
      </c>
      <c r="DV16" s="2" t="s">
        <v>426</v>
      </c>
      <c r="DW16" s="2" t="s">
        <v>426</v>
      </c>
      <c r="DX16" s="2" t="s">
        <v>426</v>
      </c>
      <c r="DY16" s="2" t="s">
        <v>426</v>
      </c>
      <c r="DZ16" s="2" t="s">
        <v>426</v>
      </c>
      <c r="EA16" s="2" t="s">
        <v>426</v>
      </c>
      <c r="EB16" s="2" t="s">
        <v>426</v>
      </c>
      <c r="EC16" s="2" t="s">
        <v>426</v>
      </c>
      <c r="ED16" s="2" t="s">
        <v>426</v>
      </c>
      <c r="EE16" s="2" t="s">
        <v>426</v>
      </c>
      <c r="EF16" s="2" t="s">
        <v>426</v>
      </c>
      <c r="EG16" s="2" t="s">
        <v>426</v>
      </c>
      <c r="EH16" s="2" t="s">
        <v>426</v>
      </c>
      <c r="EI16" s="2" t="s">
        <v>426</v>
      </c>
      <c r="EJ16" s="2" t="s">
        <v>426</v>
      </c>
      <c r="EK16" s="2" t="s">
        <v>426</v>
      </c>
      <c r="EL16" s="2" t="s">
        <v>426</v>
      </c>
      <c r="EM16" s="2" t="s">
        <v>426</v>
      </c>
      <c r="EN16" s="2" t="s">
        <v>426</v>
      </c>
      <c r="EO16" s="2" t="s">
        <v>426</v>
      </c>
      <c r="EP16" s="2" t="s">
        <v>426</v>
      </c>
      <c r="EQ16" s="2" t="s">
        <v>426</v>
      </c>
      <c r="ER16" s="2" t="s">
        <v>426</v>
      </c>
      <c r="ES16" s="2" t="s">
        <v>426</v>
      </c>
      <c r="ET16" s="2" t="s">
        <v>426</v>
      </c>
    </row>
    <row r="17" spans="1:150" ht="17.25" customHeight="1" x14ac:dyDescent="0.25">
      <c r="A17" s="20">
        <v>32522119</v>
      </c>
      <c r="B17" s="22">
        <v>45215.683506944442</v>
      </c>
      <c r="C17" s="23" t="s">
        <v>401</v>
      </c>
      <c r="D17" s="21" t="s">
        <v>400</v>
      </c>
      <c r="E17" s="21" t="s">
        <v>518</v>
      </c>
      <c r="F17" s="21" t="s">
        <v>361</v>
      </c>
      <c r="G17" s="21" t="s">
        <v>73</v>
      </c>
      <c r="H17" s="21" t="s">
        <v>1153</v>
      </c>
      <c r="I17" s="21" t="s">
        <v>630</v>
      </c>
      <c r="J17" s="21" t="s">
        <v>8</v>
      </c>
      <c r="K17" s="21" t="s">
        <v>813</v>
      </c>
      <c r="L17" s="24" t="s">
        <v>159</v>
      </c>
      <c r="M17" s="24" t="s">
        <v>179</v>
      </c>
      <c r="N17" s="2" t="s">
        <v>426</v>
      </c>
      <c r="O17" s="3" t="s">
        <v>179</v>
      </c>
      <c r="P17" s="2" t="s">
        <v>426</v>
      </c>
      <c r="Q17" s="2" t="s">
        <v>755</v>
      </c>
      <c r="R17" s="2" t="s">
        <v>426</v>
      </c>
      <c r="S17" s="2" t="s">
        <v>965</v>
      </c>
      <c r="T17" s="2" t="s">
        <v>211</v>
      </c>
      <c r="U17" s="3" t="s">
        <v>1001</v>
      </c>
      <c r="V17" s="2" t="s">
        <v>62</v>
      </c>
      <c r="W17" s="2" t="s">
        <v>62</v>
      </c>
      <c r="X17" s="2" t="s">
        <v>62</v>
      </c>
      <c r="Y17" s="2" t="s">
        <v>62</v>
      </c>
      <c r="Z17" s="2" t="s">
        <v>62</v>
      </c>
      <c r="AA17" s="2" t="s">
        <v>941</v>
      </c>
      <c r="AB17" s="2" t="s">
        <v>941</v>
      </c>
      <c r="AC17" s="2" t="s">
        <v>62</v>
      </c>
      <c r="AD17" s="2" t="s">
        <v>941</v>
      </c>
      <c r="AE17" s="2" t="s">
        <v>426</v>
      </c>
      <c r="AF17" s="2" t="s">
        <v>426</v>
      </c>
      <c r="AG17" s="2" t="s">
        <v>693</v>
      </c>
      <c r="AH17" s="2" t="s">
        <v>191</v>
      </c>
      <c r="AI17" s="2" t="s">
        <v>426</v>
      </c>
      <c r="AJ17" s="3" t="s">
        <v>154</v>
      </c>
      <c r="AK17" s="2" t="s">
        <v>426</v>
      </c>
      <c r="AL17" s="2" t="s">
        <v>426</v>
      </c>
      <c r="AM17" s="2" t="s">
        <v>426</v>
      </c>
      <c r="AN17" s="2" t="s">
        <v>506</v>
      </c>
      <c r="AO17" s="2" t="s">
        <v>221</v>
      </c>
      <c r="AP17" s="2" t="s">
        <v>62</v>
      </c>
      <c r="AQ17" s="2" t="s">
        <v>62</v>
      </c>
      <c r="AR17" s="2" t="s">
        <v>1025</v>
      </c>
      <c r="AS17" s="2" t="s">
        <v>62</v>
      </c>
      <c r="AT17" s="2" t="s">
        <v>204</v>
      </c>
      <c r="AU17" s="2" t="s">
        <v>191</v>
      </c>
      <c r="AV17" s="2" t="s">
        <v>191</v>
      </c>
      <c r="AW17" s="2" t="s">
        <v>426</v>
      </c>
      <c r="AX17" s="2" t="s">
        <v>717</v>
      </c>
      <c r="AY17" s="2" t="s">
        <v>426</v>
      </c>
      <c r="AZ17" s="3" t="s">
        <v>931</v>
      </c>
      <c r="BA17" s="3" t="s">
        <v>24</v>
      </c>
      <c r="BB17" s="1" t="s">
        <v>83</v>
      </c>
      <c r="BC17" s="2" t="s">
        <v>426</v>
      </c>
      <c r="BD17" s="2" t="s">
        <v>426</v>
      </c>
      <c r="BE17" s="2" t="s">
        <v>773</v>
      </c>
      <c r="BF17" s="2" t="s">
        <v>426</v>
      </c>
      <c r="BG17" s="2" t="s">
        <v>426</v>
      </c>
      <c r="BH17" s="2" t="s">
        <v>426</v>
      </c>
      <c r="BI17" s="2" t="s">
        <v>426</v>
      </c>
      <c r="BJ17" s="2" t="s">
        <v>426</v>
      </c>
      <c r="BK17" s="2" t="s">
        <v>426</v>
      </c>
      <c r="BL17" s="2" t="s">
        <v>426</v>
      </c>
      <c r="BM17" s="2" t="s">
        <v>426</v>
      </c>
      <c r="BN17" s="2" t="s">
        <v>426</v>
      </c>
      <c r="BO17" s="2" t="s">
        <v>426</v>
      </c>
      <c r="BP17" s="2" t="s">
        <v>426</v>
      </c>
      <c r="BQ17" s="2" t="s">
        <v>426</v>
      </c>
      <c r="BR17" s="2" t="s">
        <v>426</v>
      </c>
      <c r="BS17" s="2" t="s">
        <v>426</v>
      </c>
      <c r="BT17" s="2" t="s">
        <v>426</v>
      </c>
      <c r="BU17" s="2" t="s">
        <v>426</v>
      </c>
      <c r="BV17" s="2" t="s">
        <v>426</v>
      </c>
      <c r="BW17" s="2" t="s">
        <v>426</v>
      </c>
      <c r="BX17" s="2" t="s">
        <v>426</v>
      </c>
      <c r="BY17" s="2" t="s">
        <v>426</v>
      </c>
      <c r="BZ17" s="2" t="s">
        <v>426</v>
      </c>
      <c r="CA17" s="2" t="s">
        <v>426</v>
      </c>
      <c r="CB17" s="2" t="s">
        <v>426</v>
      </c>
      <c r="CC17" s="2" t="s">
        <v>426</v>
      </c>
      <c r="CD17" s="2" t="s">
        <v>426</v>
      </c>
      <c r="CE17" s="2" t="s">
        <v>426</v>
      </c>
      <c r="CF17" s="2" t="s">
        <v>426</v>
      </c>
      <c r="CG17" s="25" t="s">
        <v>426</v>
      </c>
      <c r="CH17" s="2" t="s">
        <v>426</v>
      </c>
      <c r="CI17" s="2" t="s">
        <v>426</v>
      </c>
      <c r="CJ17" s="2" t="s">
        <v>426</v>
      </c>
      <c r="CK17" s="2" t="s">
        <v>426</v>
      </c>
      <c r="CL17" s="2" t="s">
        <v>426</v>
      </c>
      <c r="CM17" s="2" t="s">
        <v>426</v>
      </c>
      <c r="CN17" s="2" t="s">
        <v>426</v>
      </c>
      <c r="CO17" s="2" t="s">
        <v>426</v>
      </c>
      <c r="CP17" s="2" t="s">
        <v>426</v>
      </c>
      <c r="CQ17" s="2" t="s">
        <v>426</v>
      </c>
      <c r="CR17" s="2" t="s">
        <v>426</v>
      </c>
      <c r="CS17" s="2" t="s">
        <v>426</v>
      </c>
      <c r="CT17" s="2" t="s">
        <v>426</v>
      </c>
      <c r="CU17" s="2" t="s">
        <v>426</v>
      </c>
      <c r="CV17" s="2" t="s">
        <v>426</v>
      </c>
      <c r="CW17" s="2" t="s">
        <v>426</v>
      </c>
      <c r="CX17" s="2" t="s">
        <v>426</v>
      </c>
      <c r="CY17" s="2" t="s">
        <v>426</v>
      </c>
      <c r="CZ17" s="2" t="s">
        <v>426</v>
      </c>
      <c r="DA17" s="2" t="s">
        <v>426</v>
      </c>
      <c r="DB17" s="2" t="s">
        <v>426</v>
      </c>
      <c r="DC17" s="2" t="s">
        <v>426</v>
      </c>
      <c r="DD17" s="2" t="s">
        <v>426</v>
      </c>
      <c r="DE17" s="2" t="s">
        <v>426</v>
      </c>
      <c r="DF17" s="2" t="s">
        <v>426</v>
      </c>
      <c r="DG17" s="2" t="s">
        <v>426</v>
      </c>
      <c r="DH17" s="2" t="s">
        <v>426</v>
      </c>
      <c r="DI17" s="2" t="s">
        <v>426</v>
      </c>
      <c r="DJ17" s="2" t="s">
        <v>426</v>
      </c>
      <c r="DK17" s="2" t="s">
        <v>426</v>
      </c>
      <c r="DL17" s="2" t="s">
        <v>426</v>
      </c>
      <c r="DM17" s="25" t="s">
        <v>426</v>
      </c>
      <c r="DN17" s="2" t="s">
        <v>211</v>
      </c>
      <c r="DO17" s="2" t="s">
        <v>426</v>
      </c>
      <c r="DP17" s="2" t="s">
        <v>211</v>
      </c>
      <c r="DQ17" s="2" t="s">
        <v>426</v>
      </c>
      <c r="DR17" s="2" t="s">
        <v>211</v>
      </c>
      <c r="DS17" s="2" t="s">
        <v>426</v>
      </c>
      <c r="DT17" s="2" t="s">
        <v>211</v>
      </c>
      <c r="DU17" s="2" t="s">
        <v>426</v>
      </c>
      <c r="DV17" s="2" t="s">
        <v>426</v>
      </c>
      <c r="DW17" s="2" t="s">
        <v>426</v>
      </c>
      <c r="DX17" s="2" t="s">
        <v>426</v>
      </c>
      <c r="DY17" s="2" t="s">
        <v>426</v>
      </c>
      <c r="DZ17" s="2" t="s">
        <v>426</v>
      </c>
      <c r="EA17" s="2" t="s">
        <v>426</v>
      </c>
      <c r="EB17" s="2" t="s">
        <v>426</v>
      </c>
      <c r="EC17" s="2" t="s">
        <v>426</v>
      </c>
      <c r="ED17" s="2" t="s">
        <v>426</v>
      </c>
      <c r="EE17" s="2" t="s">
        <v>426</v>
      </c>
      <c r="EF17" s="2" t="s">
        <v>426</v>
      </c>
      <c r="EG17" s="2" t="s">
        <v>426</v>
      </c>
      <c r="EH17" s="2" t="s">
        <v>426</v>
      </c>
      <c r="EI17" s="2" t="s">
        <v>426</v>
      </c>
      <c r="EJ17" s="2" t="s">
        <v>426</v>
      </c>
      <c r="EK17" s="2" t="s">
        <v>426</v>
      </c>
      <c r="EL17" s="2" t="s">
        <v>426</v>
      </c>
      <c r="EM17" s="2" t="s">
        <v>426</v>
      </c>
      <c r="EN17" s="2" t="s">
        <v>426</v>
      </c>
      <c r="EO17" s="2" t="s">
        <v>426</v>
      </c>
      <c r="EP17" s="2" t="s">
        <v>426</v>
      </c>
      <c r="EQ17" s="2" t="s">
        <v>426</v>
      </c>
      <c r="ER17" s="2" t="s">
        <v>426</v>
      </c>
      <c r="ES17" s="2" t="s">
        <v>426</v>
      </c>
      <c r="ET17" s="2" t="s">
        <v>426</v>
      </c>
    </row>
    <row r="18" spans="1:150" ht="17.25" customHeight="1" x14ac:dyDescent="0.25">
      <c r="A18" s="20">
        <v>32523156</v>
      </c>
      <c r="B18" s="22">
        <v>45215.711284722223</v>
      </c>
      <c r="C18" s="23" t="s">
        <v>1072</v>
      </c>
      <c r="D18" s="21" t="s">
        <v>1106</v>
      </c>
      <c r="E18" s="21" t="s">
        <v>1115</v>
      </c>
      <c r="F18" s="21" t="s">
        <v>361</v>
      </c>
      <c r="G18" s="21" t="s">
        <v>340</v>
      </c>
      <c r="H18" s="21" t="s">
        <v>1155</v>
      </c>
      <c r="I18" s="24" t="s">
        <v>700</v>
      </c>
      <c r="J18" s="21" t="s">
        <v>51</v>
      </c>
      <c r="K18" s="21" t="s">
        <v>563</v>
      </c>
      <c r="L18" s="24" t="s">
        <v>139</v>
      </c>
      <c r="M18" s="24" t="s">
        <v>1055</v>
      </c>
      <c r="N18" s="2" t="s">
        <v>426</v>
      </c>
      <c r="O18" s="3" t="s">
        <v>1055</v>
      </c>
      <c r="P18" s="2" t="s">
        <v>426</v>
      </c>
      <c r="Q18" s="2" t="s">
        <v>1118</v>
      </c>
      <c r="R18" s="2" t="s">
        <v>426</v>
      </c>
      <c r="S18" s="2" t="s">
        <v>965</v>
      </c>
      <c r="T18" s="2" t="s">
        <v>211</v>
      </c>
      <c r="U18" s="3" t="s">
        <v>452</v>
      </c>
      <c r="V18" s="2" t="s">
        <v>62</v>
      </c>
      <c r="W18" s="2" t="s">
        <v>941</v>
      </c>
      <c r="X18" s="2" t="s">
        <v>62</v>
      </c>
      <c r="Y18" s="2" t="s">
        <v>941</v>
      </c>
      <c r="Z18" s="2" t="s">
        <v>62</v>
      </c>
      <c r="AA18" s="2" t="s">
        <v>941</v>
      </c>
      <c r="AB18" s="2" t="s">
        <v>941</v>
      </c>
      <c r="AC18" s="2" t="s">
        <v>62</v>
      </c>
      <c r="AD18" s="2" t="s">
        <v>62</v>
      </c>
      <c r="AE18" s="2" t="s">
        <v>426</v>
      </c>
      <c r="AF18" s="2" t="s">
        <v>426</v>
      </c>
      <c r="AG18" s="2" t="s">
        <v>693</v>
      </c>
      <c r="AH18" s="2" t="s">
        <v>531</v>
      </c>
      <c r="AI18" s="2" t="s">
        <v>426</v>
      </c>
      <c r="AJ18" s="3" t="s">
        <v>99</v>
      </c>
      <c r="AK18" s="2" t="s">
        <v>426</v>
      </c>
      <c r="AL18" s="2" t="s">
        <v>426</v>
      </c>
      <c r="AM18" s="2" t="s">
        <v>426</v>
      </c>
      <c r="AN18" s="2" t="s">
        <v>506</v>
      </c>
      <c r="AO18" s="2" t="s">
        <v>221</v>
      </c>
      <c r="AP18" s="2" t="s">
        <v>62</v>
      </c>
      <c r="AQ18" s="2" t="s">
        <v>62</v>
      </c>
      <c r="AR18" s="2" t="s">
        <v>1025</v>
      </c>
      <c r="AS18" s="2" t="s">
        <v>62</v>
      </c>
      <c r="AT18" s="2" t="s">
        <v>204</v>
      </c>
      <c r="AU18" s="2" t="s">
        <v>531</v>
      </c>
      <c r="AV18" s="2" t="s">
        <v>531</v>
      </c>
      <c r="AW18" s="2" t="s">
        <v>426</v>
      </c>
      <c r="AX18" s="2" t="s">
        <v>544</v>
      </c>
      <c r="AY18" s="2" t="s">
        <v>426</v>
      </c>
      <c r="AZ18" s="2" t="s">
        <v>72</v>
      </c>
      <c r="BA18" s="2" t="s">
        <v>72</v>
      </c>
      <c r="BB18" s="2" t="s">
        <v>426</v>
      </c>
      <c r="BC18" s="2" t="s">
        <v>426</v>
      </c>
      <c r="BD18" s="2" t="s">
        <v>426</v>
      </c>
      <c r="BE18" s="2" t="s">
        <v>675</v>
      </c>
      <c r="BF18" s="2" t="s">
        <v>426</v>
      </c>
      <c r="BG18" s="2" t="s">
        <v>908</v>
      </c>
      <c r="BH18" s="2" t="s">
        <v>426</v>
      </c>
      <c r="BI18" s="2" t="s">
        <v>426</v>
      </c>
      <c r="BJ18" s="2" t="s">
        <v>293</v>
      </c>
      <c r="BK18" s="2" t="s">
        <v>510</v>
      </c>
      <c r="BL18" s="2" t="s">
        <v>244</v>
      </c>
      <c r="BM18" s="2" t="s">
        <v>426</v>
      </c>
      <c r="BN18" s="2" t="s">
        <v>426</v>
      </c>
      <c r="BO18" s="2" t="s">
        <v>426</v>
      </c>
      <c r="BP18" s="2" t="s">
        <v>426</v>
      </c>
      <c r="BQ18" s="2" t="s">
        <v>426</v>
      </c>
      <c r="BR18" s="2" t="s">
        <v>426</v>
      </c>
      <c r="BS18" s="2" t="s">
        <v>426</v>
      </c>
      <c r="BT18" s="2" t="s">
        <v>426</v>
      </c>
      <c r="BU18" s="2" t="s">
        <v>426</v>
      </c>
      <c r="BV18" s="2" t="s">
        <v>426</v>
      </c>
      <c r="BW18" s="2" t="s">
        <v>426</v>
      </c>
      <c r="BX18" s="2" t="s">
        <v>426</v>
      </c>
      <c r="BY18" s="2" t="s">
        <v>426</v>
      </c>
      <c r="BZ18" s="2" t="s">
        <v>426</v>
      </c>
      <c r="CA18" s="2" t="s">
        <v>426</v>
      </c>
      <c r="CB18" s="2" t="s">
        <v>426</v>
      </c>
      <c r="CC18" s="2" t="s">
        <v>426</v>
      </c>
      <c r="CD18" s="2" t="s">
        <v>426</v>
      </c>
      <c r="CE18" s="2" t="s">
        <v>426</v>
      </c>
      <c r="CF18" s="2" t="s">
        <v>426</v>
      </c>
      <c r="CG18" s="25" t="s">
        <v>426</v>
      </c>
      <c r="CH18" s="2" t="s">
        <v>426</v>
      </c>
      <c r="CI18" s="2" t="s">
        <v>426</v>
      </c>
      <c r="CJ18" s="2" t="s">
        <v>426</v>
      </c>
      <c r="CK18" s="2" t="s">
        <v>426</v>
      </c>
      <c r="CL18" s="2" t="s">
        <v>426</v>
      </c>
      <c r="CM18" s="2" t="s">
        <v>426</v>
      </c>
      <c r="CN18" s="2" t="s">
        <v>426</v>
      </c>
      <c r="CO18" s="2" t="s">
        <v>426</v>
      </c>
      <c r="CP18" s="2" t="s">
        <v>426</v>
      </c>
      <c r="CQ18" s="2" t="s">
        <v>426</v>
      </c>
      <c r="CR18" s="2" t="s">
        <v>426</v>
      </c>
      <c r="CS18" s="2" t="s">
        <v>426</v>
      </c>
      <c r="CT18" s="2" t="s">
        <v>426</v>
      </c>
      <c r="CU18" s="2" t="s">
        <v>426</v>
      </c>
      <c r="CV18" s="2" t="s">
        <v>426</v>
      </c>
      <c r="CW18" s="2" t="s">
        <v>426</v>
      </c>
      <c r="CX18" s="2" t="s">
        <v>426</v>
      </c>
      <c r="CY18" s="2" t="s">
        <v>426</v>
      </c>
      <c r="CZ18" s="2" t="s">
        <v>426</v>
      </c>
      <c r="DA18" s="2" t="s">
        <v>426</v>
      </c>
      <c r="DB18" s="2" t="s">
        <v>426</v>
      </c>
      <c r="DC18" s="2" t="s">
        <v>426</v>
      </c>
      <c r="DD18" s="2" t="s">
        <v>426</v>
      </c>
      <c r="DE18" s="2" t="s">
        <v>426</v>
      </c>
      <c r="DF18" s="2" t="s">
        <v>426</v>
      </c>
      <c r="DG18" s="2" t="s">
        <v>426</v>
      </c>
      <c r="DH18" s="2" t="s">
        <v>426</v>
      </c>
      <c r="DI18" s="2" t="s">
        <v>426</v>
      </c>
      <c r="DJ18" s="2" t="s">
        <v>426</v>
      </c>
      <c r="DK18" s="2" t="s">
        <v>426</v>
      </c>
      <c r="DL18" s="2" t="s">
        <v>426</v>
      </c>
      <c r="DM18" s="25" t="s">
        <v>426</v>
      </c>
      <c r="DN18" s="2" t="s">
        <v>211</v>
      </c>
      <c r="DO18" s="2" t="s">
        <v>426</v>
      </c>
      <c r="DP18" s="2" t="s">
        <v>211</v>
      </c>
      <c r="DQ18" s="2" t="s">
        <v>426</v>
      </c>
      <c r="DR18" s="2" t="s">
        <v>211</v>
      </c>
      <c r="DS18" s="2" t="s">
        <v>426</v>
      </c>
      <c r="DT18" s="2" t="s">
        <v>211</v>
      </c>
      <c r="DU18" s="2" t="s">
        <v>426</v>
      </c>
      <c r="DV18" s="2" t="s">
        <v>426</v>
      </c>
      <c r="DW18" s="2" t="s">
        <v>426</v>
      </c>
      <c r="DX18" s="2" t="s">
        <v>426</v>
      </c>
      <c r="DY18" s="2" t="s">
        <v>426</v>
      </c>
      <c r="DZ18" s="2" t="s">
        <v>426</v>
      </c>
      <c r="EA18" s="2" t="s">
        <v>426</v>
      </c>
      <c r="EB18" s="2" t="s">
        <v>426</v>
      </c>
      <c r="EC18" s="2" t="s">
        <v>426</v>
      </c>
      <c r="ED18" s="2" t="s">
        <v>426</v>
      </c>
      <c r="EE18" s="2" t="s">
        <v>426</v>
      </c>
      <c r="EF18" s="2" t="s">
        <v>426</v>
      </c>
      <c r="EG18" s="2" t="s">
        <v>426</v>
      </c>
      <c r="EH18" s="2" t="s">
        <v>426</v>
      </c>
      <c r="EI18" s="2" t="s">
        <v>426</v>
      </c>
      <c r="EJ18" s="2" t="s">
        <v>426</v>
      </c>
      <c r="EK18" s="2" t="s">
        <v>426</v>
      </c>
      <c r="EL18" s="2" t="s">
        <v>426</v>
      </c>
      <c r="EM18" s="2" t="s">
        <v>426</v>
      </c>
      <c r="EN18" s="2" t="s">
        <v>426</v>
      </c>
      <c r="EO18" s="2" t="s">
        <v>426</v>
      </c>
      <c r="EP18" s="2" t="s">
        <v>426</v>
      </c>
      <c r="EQ18" s="2" t="s">
        <v>426</v>
      </c>
      <c r="ER18" s="2" t="s">
        <v>426</v>
      </c>
      <c r="ES18" s="2" t="s">
        <v>426</v>
      </c>
      <c r="ET18" s="2" t="s">
        <v>426</v>
      </c>
    </row>
    <row r="19" spans="1:150" ht="17.25" customHeight="1" x14ac:dyDescent="0.25">
      <c r="A19" s="20">
        <v>32523297</v>
      </c>
      <c r="B19" s="22">
        <v>45215.715497685182</v>
      </c>
      <c r="C19" s="23" t="s">
        <v>1016</v>
      </c>
      <c r="D19" s="21" t="s">
        <v>1127</v>
      </c>
      <c r="E19" s="21" t="s">
        <v>604</v>
      </c>
      <c r="F19" s="21" t="s">
        <v>361</v>
      </c>
      <c r="G19" s="21" t="s">
        <v>471</v>
      </c>
      <c r="H19" s="21" t="s">
        <v>1159</v>
      </c>
      <c r="I19" s="21" t="s">
        <v>86</v>
      </c>
      <c r="J19" s="21" t="s">
        <v>296</v>
      </c>
      <c r="K19" s="21" t="s">
        <v>402</v>
      </c>
      <c r="L19" s="24" t="s">
        <v>260</v>
      </c>
      <c r="M19" s="24" t="s">
        <v>1039</v>
      </c>
      <c r="N19" s="2" t="s">
        <v>426</v>
      </c>
      <c r="O19" s="3" t="s">
        <v>1039</v>
      </c>
      <c r="P19" s="2" t="s">
        <v>426</v>
      </c>
      <c r="Q19" s="2" t="s">
        <v>1118</v>
      </c>
      <c r="R19" s="2" t="s">
        <v>426</v>
      </c>
      <c r="S19" s="2" t="s">
        <v>965</v>
      </c>
      <c r="T19" s="2" t="s">
        <v>211</v>
      </c>
      <c r="U19" s="3" t="s">
        <v>1001</v>
      </c>
      <c r="V19" s="2" t="s">
        <v>62</v>
      </c>
      <c r="W19" s="2" t="s">
        <v>62</v>
      </c>
      <c r="X19" s="2" t="s">
        <v>941</v>
      </c>
      <c r="Y19" s="2" t="s">
        <v>62</v>
      </c>
      <c r="Z19" s="2" t="s">
        <v>941</v>
      </c>
      <c r="AA19" s="2" t="s">
        <v>62</v>
      </c>
      <c r="AB19" s="2" t="s">
        <v>941</v>
      </c>
      <c r="AC19" s="2" t="s">
        <v>62</v>
      </c>
      <c r="AD19" s="2" t="s">
        <v>62</v>
      </c>
      <c r="AE19" s="2" t="s">
        <v>426</v>
      </c>
      <c r="AF19" s="2" t="s">
        <v>426</v>
      </c>
      <c r="AG19" s="2" t="s">
        <v>693</v>
      </c>
      <c r="AH19" s="2" t="s">
        <v>913</v>
      </c>
      <c r="AI19" s="2" t="s">
        <v>426</v>
      </c>
      <c r="AJ19" s="3" t="s">
        <v>740</v>
      </c>
      <c r="AK19" s="2" t="s">
        <v>426</v>
      </c>
      <c r="AL19" s="2" t="s">
        <v>426</v>
      </c>
      <c r="AM19" s="2" t="s">
        <v>426</v>
      </c>
      <c r="AN19" s="2" t="s">
        <v>506</v>
      </c>
      <c r="AO19" s="2" t="s">
        <v>221</v>
      </c>
      <c r="AP19" s="2" t="s">
        <v>62</v>
      </c>
      <c r="AQ19" s="2" t="s">
        <v>62</v>
      </c>
      <c r="AR19" s="2" t="s">
        <v>1025</v>
      </c>
      <c r="AS19" s="2" t="s">
        <v>62</v>
      </c>
      <c r="AT19" s="2" t="s">
        <v>204</v>
      </c>
      <c r="AU19" s="2" t="s">
        <v>913</v>
      </c>
      <c r="AV19" s="2" t="s">
        <v>913</v>
      </c>
      <c r="AW19" s="2" t="s">
        <v>426</v>
      </c>
      <c r="AX19" s="2" t="s">
        <v>158</v>
      </c>
      <c r="AY19" s="2" t="s">
        <v>426</v>
      </c>
      <c r="AZ19" s="3" t="s">
        <v>119</v>
      </c>
      <c r="BA19" s="3" t="s">
        <v>652</v>
      </c>
      <c r="BB19" s="1" t="s">
        <v>234</v>
      </c>
      <c r="BC19" s="2" t="s">
        <v>426</v>
      </c>
      <c r="BD19" s="2" t="s">
        <v>426</v>
      </c>
      <c r="BE19" s="2" t="s">
        <v>1092</v>
      </c>
      <c r="BF19" s="2" t="s">
        <v>426</v>
      </c>
      <c r="BG19" s="2" t="s">
        <v>426</v>
      </c>
      <c r="BH19" s="2" t="s">
        <v>426</v>
      </c>
      <c r="BI19" s="2" t="s">
        <v>426</v>
      </c>
      <c r="BJ19" s="2" t="s">
        <v>426</v>
      </c>
      <c r="BK19" s="2" t="s">
        <v>426</v>
      </c>
      <c r="BL19" s="2" t="s">
        <v>426</v>
      </c>
      <c r="BM19" s="2" t="s">
        <v>426</v>
      </c>
      <c r="BN19" s="2" t="s">
        <v>426</v>
      </c>
      <c r="BO19" s="2" t="s">
        <v>426</v>
      </c>
      <c r="BP19" s="2" t="s">
        <v>426</v>
      </c>
      <c r="BQ19" s="2" t="s">
        <v>426</v>
      </c>
      <c r="BR19" s="2" t="s">
        <v>426</v>
      </c>
      <c r="BS19" s="2" t="s">
        <v>426</v>
      </c>
      <c r="BT19" s="2" t="s">
        <v>426</v>
      </c>
      <c r="BU19" s="2" t="s">
        <v>426</v>
      </c>
      <c r="BV19" s="2" t="s">
        <v>426</v>
      </c>
      <c r="BW19" s="2" t="s">
        <v>426</v>
      </c>
      <c r="BX19" s="2" t="s">
        <v>426</v>
      </c>
      <c r="BY19" s="2" t="s">
        <v>426</v>
      </c>
      <c r="BZ19" s="2" t="s">
        <v>426</v>
      </c>
      <c r="CA19" s="2" t="s">
        <v>426</v>
      </c>
      <c r="CB19" s="2" t="s">
        <v>426</v>
      </c>
      <c r="CC19" s="2" t="s">
        <v>426</v>
      </c>
      <c r="CD19" s="2" t="s">
        <v>426</v>
      </c>
      <c r="CE19" s="2" t="s">
        <v>426</v>
      </c>
      <c r="CF19" s="2" t="s">
        <v>426</v>
      </c>
      <c r="CG19" s="25" t="s">
        <v>426</v>
      </c>
      <c r="CH19" s="2" t="s">
        <v>426</v>
      </c>
      <c r="CI19" s="2" t="s">
        <v>426</v>
      </c>
      <c r="CJ19" s="2" t="s">
        <v>426</v>
      </c>
      <c r="CK19" s="2" t="s">
        <v>426</v>
      </c>
      <c r="CL19" s="2" t="s">
        <v>426</v>
      </c>
      <c r="CM19" s="2" t="s">
        <v>426</v>
      </c>
      <c r="CN19" s="2" t="s">
        <v>426</v>
      </c>
      <c r="CO19" s="2" t="s">
        <v>426</v>
      </c>
      <c r="CP19" s="2" t="s">
        <v>426</v>
      </c>
      <c r="CQ19" s="2" t="s">
        <v>426</v>
      </c>
      <c r="CR19" s="2" t="s">
        <v>426</v>
      </c>
      <c r="CS19" s="2" t="s">
        <v>426</v>
      </c>
      <c r="CT19" s="2" t="s">
        <v>426</v>
      </c>
      <c r="CU19" s="2" t="s">
        <v>426</v>
      </c>
      <c r="CV19" s="2" t="s">
        <v>426</v>
      </c>
      <c r="CW19" s="2" t="s">
        <v>426</v>
      </c>
      <c r="CX19" s="2" t="s">
        <v>426</v>
      </c>
      <c r="CY19" s="2" t="s">
        <v>426</v>
      </c>
      <c r="CZ19" s="2" t="s">
        <v>426</v>
      </c>
      <c r="DA19" s="2" t="s">
        <v>426</v>
      </c>
      <c r="DB19" s="2" t="s">
        <v>426</v>
      </c>
      <c r="DC19" s="2" t="s">
        <v>426</v>
      </c>
      <c r="DD19" s="2" t="s">
        <v>426</v>
      </c>
      <c r="DE19" s="2" t="s">
        <v>426</v>
      </c>
      <c r="DF19" s="2" t="s">
        <v>426</v>
      </c>
      <c r="DG19" s="2" t="s">
        <v>426</v>
      </c>
      <c r="DH19" s="2" t="s">
        <v>426</v>
      </c>
      <c r="DI19" s="2" t="s">
        <v>426</v>
      </c>
      <c r="DJ19" s="2" t="s">
        <v>426</v>
      </c>
      <c r="DK19" s="2" t="s">
        <v>426</v>
      </c>
      <c r="DL19" s="2" t="s">
        <v>426</v>
      </c>
      <c r="DM19" s="25" t="s">
        <v>426</v>
      </c>
      <c r="DN19" s="2" t="s">
        <v>211</v>
      </c>
      <c r="DO19" s="2" t="s">
        <v>426</v>
      </c>
      <c r="DP19" s="2" t="s">
        <v>211</v>
      </c>
      <c r="DQ19" s="2" t="s">
        <v>426</v>
      </c>
      <c r="DR19" s="2" t="s">
        <v>211</v>
      </c>
      <c r="DS19" s="2" t="s">
        <v>426</v>
      </c>
      <c r="DT19" s="2" t="s">
        <v>211</v>
      </c>
      <c r="DU19" s="2" t="s">
        <v>426</v>
      </c>
      <c r="DV19" s="2" t="s">
        <v>426</v>
      </c>
      <c r="DW19" s="2" t="s">
        <v>426</v>
      </c>
      <c r="DX19" s="2" t="s">
        <v>426</v>
      </c>
      <c r="DY19" s="2" t="s">
        <v>426</v>
      </c>
      <c r="DZ19" s="2" t="s">
        <v>426</v>
      </c>
      <c r="EA19" s="2" t="s">
        <v>426</v>
      </c>
      <c r="EB19" s="2" t="s">
        <v>426</v>
      </c>
      <c r="EC19" s="2" t="s">
        <v>426</v>
      </c>
      <c r="ED19" s="2" t="s">
        <v>426</v>
      </c>
      <c r="EE19" s="2" t="s">
        <v>426</v>
      </c>
      <c r="EF19" s="2" t="s">
        <v>426</v>
      </c>
      <c r="EG19" s="2" t="s">
        <v>426</v>
      </c>
      <c r="EH19" s="2" t="s">
        <v>426</v>
      </c>
      <c r="EI19" s="2" t="s">
        <v>426</v>
      </c>
      <c r="EJ19" s="2" t="s">
        <v>426</v>
      </c>
      <c r="EK19" s="2" t="s">
        <v>426</v>
      </c>
      <c r="EL19" s="2" t="s">
        <v>426</v>
      </c>
      <c r="EM19" s="2" t="s">
        <v>426</v>
      </c>
      <c r="EN19" s="2" t="s">
        <v>426</v>
      </c>
      <c r="EO19" s="2" t="s">
        <v>426</v>
      </c>
      <c r="EP19" s="2" t="s">
        <v>426</v>
      </c>
      <c r="EQ19" s="2" t="s">
        <v>426</v>
      </c>
      <c r="ER19" s="2" t="s">
        <v>426</v>
      </c>
      <c r="ES19" s="2" t="s">
        <v>426</v>
      </c>
      <c r="ET19" s="2" t="s">
        <v>426</v>
      </c>
    </row>
    <row r="20" spans="1:150" ht="17.25" customHeight="1" x14ac:dyDescent="0.25">
      <c r="A20" s="20">
        <v>32524515</v>
      </c>
      <c r="B20" s="22">
        <v>45215.575532407405</v>
      </c>
      <c r="C20" s="23" t="s">
        <v>1128</v>
      </c>
      <c r="D20" s="21" t="s">
        <v>629</v>
      </c>
      <c r="E20" s="21" t="s">
        <v>1042</v>
      </c>
      <c r="F20" s="21" t="s">
        <v>361</v>
      </c>
      <c r="G20" s="21" t="s">
        <v>577</v>
      </c>
      <c r="H20" s="21" t="s">
        <v>1152</v>
      </c>
      <c r="I20" s="21" t="s">
        <v>654</v>
      </c>
      <c r="J20" s="21" t="s">
        <v>929</v>
      </c>
      <c r="K20" s="21" t="s">
        <v>987</v>
      </c>
      <c r="L20" s="24" t="s">
        <v>117</v>
      </c>
      <c r="M20" s="24" t="s">
        <v>539</v>
      </c>
      <c r="N20" s="2" t="s">
        <v>426</v>
      </c>
      <c r="O20" s="3" t="s">
        <v>539</v>
      </c>
      <c r="P20" s="2" t="s">
        <v>426</v>
      </c>
      <c r="Q20" s="2" t="s">
        <v>1118</v>
      </c>
      <c r="R20" s="2" t="s">
        <v>426</v>
      </c>
      <c r="S20" s="2" t="s">
        <v>965</v>
      </c>
      <c r="T20" s="2" t="s">
        <v>211</v>
      </c>
      <c r="U20" s="3" t="s">
        <v>452</v>
      </c>
      <c r="V20" s="2" t="s">
        <v>62</v>
      </c>
      <c r="W20" s="2" t="s">
        <v>941</v>
      </c>
      <c r="X20" s="2" t="s">
        <v>62</v>
      </c>
      <c r="Y20" s="2" t="s">
        <v>62</v>
      </c>
      <c r="Z20" s="2" t="s">
        <v>941</v>
      </c>
      <c r="AA20" s="2" t="s">
        <v>941</v>
      </c>
      <c r="AB20" s="2" t="s">
        <v>62</v>
      </c>
      <c r="AC20" s="2" t="s">
        <v>62</v>
      </c>
      <c r="AD20" s="2" t="s">
        <v>941</v>
      </c>
      <c r="AE20" s="2" t="s">
        <v>426</v>
      </c>
      <c r="AF20" s="2" t="s">
        <v>426</v>
      </c>
      <c r="AG20" s="2" t="s">
        <v>693</v>
      </c>
      <c r="AH20" s="2" t="s">
        <v>696</v>
      </c>
      <c r="AI20" s="2" t="s">
        <v>426</v>
      </c>
      <c r="AJ20" s="3" t="s">
        <v>398</v>
      </c>
      <c r="AK20" s="2" t="s">
        <v>426</v>
      </c>
      <c r="AL20" s="2" t="s">
        <v>426</v>
      </c>
      <c r="AM20" s="2" t="s">
        <v>426</v>
      </c>
      <c r="AN20" s="2" t="s">
        <v>506</v>
      </c>
      <c r="AO20" s="2" t="s">
        <v>221</v>
      </c>
      <c r="AP20" s="2" t="s">
        <v>62</v>
      </c>
      <c r="AQ20" s="2" t="s">
        <v>62</v>
      </c>
      <c r="AR20" s="2" t="s">
        <v>1025</v>
      </c>
      <c r="AS20" s="2" t="s">
        <v>62</v>
      </c>
      <c r="AT20" s="2" t="s">
        <v>204</v>
      </c>
      <c r="AU20" s="2" t="s">
        <v>696</v>
      </c>
      <c r="AV20" s="2" t="s">
        <v>696</v>
      </c>
      <c r="AW20" s="2" t="s">
        <v>426</v>
      </c>
      <c r="AX20" s="2" t="s">
        <v>815</v>
      </c>
      <c r="AY20" s="2" t="s">
        <v>426</v>
      </c>
      <c r="AZ20" s="2" t="s">
        <v>72</v>
      </c>
      <c r="BA20" s="2" t="s">
        <v>72</v>
      </c>
      <c r="BB20" s="2" t="s">
        <v>426</v>
      </c>
      <c r="BC20" s="2" t="s">
        <v>426</v>
      </c>
      <c r="BD20" s="2" t="s">
        <v>426</v>
      </c>
      <c r="BE20" s="2" t="s">
        <v>444</v>
      </c>
      <c r="BF20" s="2" t="s">
        <v>426</v>
      </c>
      <c r="BG20" s="2" t="s">
        <v>426</v>
      </c>
      <c r="BH20" s="2" t="s">
        <v>426</v>
      </c>
      <c r="BI20" s="2" t="s">
        <v>426</v>
      </c>
      <c r="BJ20" s="2" t="s">
        <v>426</v>
      </c>
      <c r="BK20" s="2" t="s">
        <v>426</v>
      </c>
      <c r="BL20" s="2" t="s">
        <v>426</v>
      </c>
      <c r="BM20" s="2" t="s">
        <v>960</v>
      </c>
      <c r="BN20" s="2" t="s">
        <v>62</v>
      </c>
      <c r="BO20" s="2" t="s">
        <v>62</v>
      </c>
      <c r="BP20" s="2" t="s">
        <v>988</v>
      </c>
      <c r="BQ20" s="2" t="s">
        <v>744</v>
      </c>
      <c r="BR20" s="2" t="s">
        <v>769</v>
      </c>
      <c r="BS20" s="2" t="s">
        <v>426</v>
      </c>
      <c r="BT20" s="2" t="s">
        <v>576</v>
      </c>
      <c r="BU20" s="2" t="s">
        <v>832</v>
      </c>
      <c r="BV20" s="2" t="s">
        <v>832</v>
      </c>
      <c r="BW20" s="2" t="s">
        <v>832</v>
      </c>
      <c r="BX20" s="2" t="s">
        <v>832</v>
      </c>
      <c r="BY20" s="2" t="s">
        <v>832</v>
      </c>
      <c r="BZ20" s="2" t="s">
        <v>832</v>
      </c>
      <c r="CA20" s="2" t="s">
        <v>521</v>
      </c>
      <c r="CB20" s="2" t="s">
        <v>521</v>
      </c>
      <c r="CC20" s="2" t="s">
        <v>141</v>
      </c>
      <c r="CD20" s="2" t="s">
        <v>141</v>
      </c>
      <c r="CE20" s="2" t="s">
        <v>141</v>
      </c>
      <c r="CF20" s="2" t="s">
        <v>133</v>
      </c>
      <c r="CG20" s="25" t="s">
        <v>232</v>
      </c>
      <c r="CH20" s="2" t="s">
        <v>426</v>
      </c>
      <c r="CI20" s="2" t="s">
        <v>426</v>
      </c>
      <c r="CJ20" s="2" t="s">
        <v>426</v>
      </c>
      <c r="CK20" s="2" t="s">
        <v>426</v>
      </c>
      <c r="CL20" s="2" t="s">
        <v>426</v>
      </c>
      <c r="CM20" s="2" t="s">
        <v>426</v>
      </c>
      <c r="CN20" s="2" t="s">
        <v>426</v>
      </c>
      <c r="CO20" s="2" t="s">
        <v>426</v>
      </c>
      <c r="CP20" s="2" t="s">
        <v>426</v>
      </c>
      <c r="CQ20" s="2" t="s">
        <v>426</v>
      </c>
      <c r="CR20" s="2" t="s">
        <v>426</v>
      </c>
      <c r="CS20" s="2" t="s">
        <v>426</v>
      </c>
      <c r="CT20" s="2" t="s">
        <v>426</v>
      </c>
      <c r="CU20" s="2" t="s">
        <v>426</v>
      </c>
      <c r="CV20" s="2" t="s">
        <v>426</v>
      </c>
      <c r="CW20" s="2" t="s">
        <v>426</v>
      </c>
      <c r="CX20" s="2" t="s">
        <v>426</v>
      </c>
      <c r="CY20" s="2" t="s">
        <v>426</v>
      </c>
      <c r="CZ20" s="2" t="s">
        <v>426</v>
      </c>
      <c r="DA20" s="2" t="s">
        <v>426</v>
      </c>
      <c r="DB20" s="2" t="s">
        <v>426</v>
      </c>
      <c r="DC20" s="2" t="s">
        <v>426</v>
      </c>
      <c r="DD20" s="2" t="s">
        <v>426</v>
      </c>
      <c r="DE20" s="2" t="s">
        <v>426</v>
      </c>
      <c r="DF20" s="2" t="s">
        <v>426</v>
      </c>
      <c r="DG20" s="2" t="s">
        <v>426</v>
      </c>
      <c r="DH20" s="2" t="s">
        <v>426</v>
      </c>
      <c r="DI20" s="2" t="s">
        <v>426</v>
      </c>
      <c r="DJ20" s="2" t="s">
        <v>426</v>
      </c>
      <c r="DK20" s="2" t="s">
        <v>426</v>
      </c>
      <c r="DL20" s="2" t="s">
        <v>426</v>
      </c>
      <c r="DM20" s="25" t="s">
        <v>426</v>
      </c>
      <c r="DN20" s="2" t="s">
        <v>211</v>
      </c>
      <c r="DO20" s="2" t="s">
        <v>426</v>
      </c>
      <c r="DP20" s="2" t="s">
        <v>211</v>
      </c>
      <c r="DQ20" s="2" t="s">
        <v>426</v>
      </c>
      <c r="DR20" s="2" t="s">
        <v>211</v>
      </c>
      <c r="DS20" s="2" t="s">
        <v>426</v>
      </c>
      <c r="DT20" s="2" t="s">
        <v>211</v>
      </c>
      <c r="DU20" s="2" t="s">
        <v>426</v>
      </c>
      <c r="DV20" s="2" t="s">
        <v>426</v>
      </c>
      <c r="DW20" s="2" t="s">
        <v>426</v>
      </c>
      <c r="DX20" s="2" t="s">
        <v>426</v>
      </c>
      <c r="DY20" s="2" t="s">
        <v>426</v>
      </c>
      <c r="DZ20" s="2" t="s">
        <v>426</v>
      </c>
      <c r="EA20" s="2" t="s">
        <v>426</v>
      </c>
      <c r="EB20" s="2" t="s">
        <v>426</v>
      </c>
      <c r="EC20" s="2" t="s">
        <v>426</v>
      </c>
      <c r="ED20" s="2" t="s">
        <v>426</v>
      </c>
      <c r="EE20" s="2" t="s">
        <v>426</v>
      </c>
      <c r="EF20" s="2" t="s">
        <v>426</v>
      </c>
      <c r="EG20" s="2" t="s">
        <v>426</v>
      </c>
      <c r="EH20" s="2" t="s">
        <v>426</v>
      </c>
      <c r="EI20" s="2" t="s">
        <v>426</v>
      </c>
      <c r="EJ20" s="2" t="s">
        <v>426</v>
      </c>
      <c r="EK20" s="2" t="s">
        <v>426</v>
      </c>
      <c r="EL20" s="2" t="s">
        <v>426</v>
      </c>
      <c r="EM20" s="2" t="s">
        <v>426</v>
      </c>
      <c r="EN20" s="2" t="s">
        <v>426</v>
      </c>
      <c r="EO20" s="2" t="s">
        <v>426</v>
      </c>
      <c r="EP20" s="2" t="s">
        <v>426</v>
      </c>
      <c r="EQ20" s="2" t="s">
        <v>426</v>
      </c>
      <c r="ER20" s="2" t="s">
        <v>426</v>
      </c>
      <c r="ES20" s="2" t="s">
        <v>426</v>
      </c>
      <c r="ET20" s="2" t="s">
        <v>426</v>
      </c>
    </row>
    <row r="21" spans="1:150" ht="17.25" customHeight="1" x14ac:dyDescent="0.25">
      <c r="A21" s="20">
        <v>32524516</v>
      </c>
      <c r="B21" s="22">
        <v>45215.601956018516</v>
      </c>
      <c r="C21" s="23" t="s">
        <v>1128</v>
      </c>
      <c r="D21" s="21" t="s">
        <v>629</v>
      </c>
      <c r="E21" s="21" t="s">
        <v>928</v>
      </c>
      <c r="F21" s="21" t="s">
        <v>361</v>
      </c>
      <c r="G21" s="21" t="s">
        <v>577</v>
      </c>
      <c r="H21" s="21" t="s">
        <v>1154</v>
      </c>
      <c r="I21" s="21" t="s">
        <v>1085</v>
      </c>
      <c r="J21" s="21" t="s">
        <v>870</v>
      </c>
      <c r="K21" s="21" t="s">
        <v>987</v>
      </c>
      <c r="L21" s="24" t="s">
        <v>117</v>
      </c>
      <c r="M21" s="24" t="s">
        <v>668</v>
      </c>
      <c r="N21" s="2" t="s">
        <v>426</v>
      </c>
      <c r="O21" s="3" t="s">
        <v>668</v>
      </c>
      <c r="P21" s="2" t="s">
        <v>426</v>
      </c>
      <c r="Q21" s="2" t="s">
        <v>1118</v>
      </c>
      <c r="R21" s="2" t="s">
        <v>426</v>
      </c>
      <c r="S21" s="2" t="s">
        <v>965</v>
      </c>
      <c r="T21" s="2" t="s">
        <v>211</v>
      </c>
      <c r="U21" s="3" t="s">
        <v>1001</v>
      </c>
      <c r="V21" s="2" t="s">
        <v>62</v>
      </c>
      <c r="W21" s="2" t="s">
        <v>62</v>
      </c>
      <c r="X21" s="2" t="s">
        <v>941</v>
      </c>
      <c r="Y21" s="2" t="s">
        <v>62</v>
      </c>
      <c r="Z21" s="2" t="s">
        <v>62</v>
      </c>
      <c r="AA21" s="2" t="s">
        <v>941</v>
      </c>
      <c r="AB21" s="2" t="s">
        <v>941</v>
      </c>
      <c r="AC21" s="2" t="s">
        <v>62</v>
      </c>
      <c r="AD21" s="2" t="s">
        <v>62</v>
      </c>
      <c r="AE21" s="2" t="s">
        <v>426</v>
      </c>
      <c r="AF21" s="2" t="s">
        <v>426</v>
      </c>
      <c r="AG21" s="2" t="s">
        <v>693</v>
      </c>
      <c r="AH21" s="2" t="s">
        <v>819</v>
      </c>
      <c r="AI21" s="2" t="s">
        <v>426</v>
      </c>
      <c r="AJ21" s="3" t="s">
        <v>1060</v>
      </c>
      <c r="AK21" s="2" t="s">
        <v>426</v>
      </c>
      <c r="AL21" s="2" t="s">
        <v>426</v>
      </c>
      <c r="AM21" s="2" t="s">
        <v>426</v>
      </c>
      <c r="AN21" s="2" t="s">
        <v>506</v>
      </c>
      <c r="AO21" s="2" t="s">
        <v>221</v>
      </c>
      <c r="AP21" s="2" t="s">
        <v>62</v>
      </c>
      <c r="AQ21" s="2" t="s">
        <v>62</v>
      </c>
      <c r="AR21" s="2" t="s">
        <v>1025</v>
      </c>
      <c r="AS21" s="2" t="s">
        <v>62</v>
      </c>
      <c r="AT21" s="2" t="s">
        <v>204</v>
      </c>
      <c r="AU21" s="2" t="s">
        <v>819</v>
      </c>
      <c r="AV21" s="2" t="s">
        <v>819</v>
      </c>
      <c r="AW21" s="2" t="s">
        <v>426</v>
      </c>
      <c r="AX21" s="2" t="s">
        <v>1096</v>
      </c>
      <c r="AY21" s="2" t="s">
        <v>426</v>
      </c>
      <c r="AZ21" s="2" t="s">
        <v>72</v>
      </c>
      <c r="BA21" s="2" t="s">
        <v>72</v>
      </c>
      <c r="BB21" s="2" t="s">
        <v>426</v>
      </c>
      <c r="BC21" s="2" t="s">
        <v>426</v>
      </c>
      <c r="BD21" s="2" t="s">
        <v>426</v>
      </c>
      <c r="BE21" s="2" t="s">
        <v>745</v>
      </c>
      <c r="BF21" s="2" t="s">
        <v>426</v>
      </c>
      <c r="BG21" s="2" t="s">
        <v>426</v>
      </c>
      <c r="BH21" s="2" t="s">
        <v>426</v>
      </c>
      <c r="BI21" s="2" t="s">
        <v>426</v>
      </c>
      <c r="BJ21" s="2" t="s">
        <v>426</v>
      </c>
      <c r="BK21" s="2" t="s">
        <v>426</v>
      </c>
      <c r="BL21" s="2" t="s">
        <v>426</v>
      </c>
      <c r="BM21" s="2" t="s">
        <v>960</v>
      </c>
      <c r="BN21" s="2" t="s">
        <v>62</v>
      </c>
      <c r="BO21" s="2" t="s">
        <v>62</v>
      </c>
      <c r="BP21" s="2" t="s">
        <v>988</v>
      </c>
      <c r="BQ21" s="2" t="s">
        <v>744</v>
      </c>
      <c r="BR21" s="2" t="s">
        <v>769</v>
      </c>
      <c r="BS21" s="2" t="s">
        <v>426</v>
      </c>
      <c r="BT21" s="2" t="s">
        <v>576</v>
      </c>
      <c r="BU21" s="2" t="s">
        <v>832</v>
      </c>
      <c r="BV21" s="2" t="s">
        <v>832</v>
      </c>
      <c r="BW21" s="2" t="s">
        <v>832</v>
      </c>
      <c r="BX21" s="2" t="s">
        <v>832</v>
      </c>
      <c r="BY21" s="2" t="s">
        <v>832</v>
      </c>
      <c r="BZ21" s="2" t="s">
        <v>832</v>
      </c>
      <c r="CA21" s="2" t="s">
        <v>521</v>
      </c>
      <c r="CB21" s="2" t="s">
        <v>521</v>
      </c>
      <c r="CC21" s="2" t="s">
        <v>141</v>
      </c>
      <c r="CD21" s="2" t="s">
        <v>141</v>
      </c>
      <c r="CE21" s="2" t="s">
        <v>141</v>
      </c>
      <c r="CF21" s="2" t="s">
        <v>133</v>
      </c>
      <c r="CG21" s="25" t="s">
        <v>232</v>
      </c>
      <c r="CH21" s="2" t="s">
        <v>426</v>
      </c>
      <c r="CI21" s="2" t="s">
        <v>426</v>
      </c>
      <c r="CJ21" s="2" t="s">
        <v>426</v>
      </c>
      <c r="CK21" s="2" t="s">
        <v>426</v>
      </c>
      <c r="CL21" s="2" t="s">
        <v>426</v>
      </c>
      <c r="CM21" s="2" t="s">
        <v>426</v>
      </c>
      <c r="CN21" s="2" t="s">
        <v>426</v>
      </c>
      <c r="CO21" s="2" t="s">
        <v>426</v>
      </c>
      <c r="CP21" s="2" t="s">
        <v>426</v>
      </c>
      <c r="CQ21" s="2" t="s">
        <v>426</v>
      </c>
      <c r="CR21" s="2" t="s">
        <v>426</v>
      </c>
      <c r="CS21" s="2" t="s">
        <v>426</v>
      </c>
      <c r="CT21" s="2" t="s">
        <v>426</v>
      </c>
      <c r="CU21" s="2" t="s">
        <v>426</v>
      </c>
      <c r="CV21" s="2" t="s">
        <v>426</v>
      </c>
      <c r="CW21" s="2" t="s">
        <v>426</v>
      </c>
      <c r="CX21" s="2" t="s">
        <v>426</v>
      </c>
      <c r="CY21" s="2" t="s">
        <v>426</v>
      </c>
      <c r="CZ21" s="2" t="s">
        <v>426</v>
      </c>
      <c r="DA21" s="2" t="s">
        <v>426</v>
      </c>
      <c r="DB21" s="2" t="s">
        <v>426</v>
      </c>
      <c r="DC21" s="2" t="s">
        <v>426</v>
      </c>
      <c r="DD21" s="2" t="s">
        <v>426</v>
      </c>
      <c r="DE21" s="2" t="s">
        <v>426</v>
      </c>
      <c r="DF21" s="2" t="s">
        <v>426</v>
      </c>
      <c r="DG21" s="2" t="s">
        <v>426</v>
      </c>
      <c r="DH21" s="2" t="s">
        <v>426</v>
      </c>
      <c r="DI21" s="2" t="s">
        <v>426</v>
      </c>
      <c r="DJ21" s="2" t="s">
        <v>426</v>
      </c>
      <c r="DK21" s="2" t="s">
        <v>426</v>
      </c>
      <c r="DL21" s="2" t="s">
        <v>426</v>
      </c>
      <c r="DM21" s="25" t="s">
        <v>426</v>
      </c>
      <c r="DN21" s="2" t="s">
        <v>211</v>
      </c>
      <c r="DO21" s="2" t="s">
        <v>426</v>
      </c>
      <c r="DP21" s="2" t="s">
        <v>211</v>
      </c>
      <c r="DQ21" s="2" t="s">
        <v>426</v>
      </c>
      <c r="DR21" s="2" t="s">
        <v>211</v>
      </c>
      <c r="DS21" s="2" t="s">
        <v>426</v>
      </c>
      <c r="DT21" s="2" t="s">
        <v>211</v>
      </c>
      <c r="DU21" s="2" t="s">
        <v>426</v>
      </c>
      <c r="DV21" s="2" t="s">
        <v>426</v>
      </c>
      <c r="DW21" s="2" t="s">
        <v>426</v>
      </c>
      <c r="DX21" s="2" t="s">
        <v>426</v>
      </c>
      <c r="DY21" s="2" t="s">
        <v>426</v>
      </c>
      <c r="DZ21" s="2" t="s">
        <v>426</v>
      </c>
      <c r="EA21" s="2" t="s">
        <v>426</v>
      </c>
      <c r="EB21" s="2" t="s">
        <v>426</v>
      </c>
      <c r="EC21" s="2" t="s">
        <v>426</v>
      </c>
      <c r="ED21" s="2" t="s">
        <v>426</v>
      </c>
      <c r="EE21" s="2" t="s">
        <v>426</v>
      </c>
      <c r="EF21" s="2" t="s">
        <v>426</v>
      </c>
      <c r="EG21" s="2" t="s">
        <v>426</v>
      </c>
      <c r="EH21" s="2" t="s">
        <v>426</v>
      </c>
      <c r="EI21" s="2" t="s">
        <v>426</v>
      </c>
      <c r="EJ21" s="2" t="s">
        <v>426</v>
      </c>
      <c r="EK21" s="2" t="s">
        <v>426</v>
      </c>
      <c r="EL21" s="2" t="s">
        <v>426</v>
      </c>
      <c r="EM21" s="2" t="s">
        <v>426</v>
      </c>
      <c r="EN21" s="2" t="s">
        <v>426</v>
      </c>
      <c r="EO21" s="2" t="s">
        <v>426</v>
      </c>
      <c r="EP21" s="2" t="s">
        <v>426</v>
      </c>
      <c r="EQ21" s="2" t="s">
        <v>426</v>
      </c>
      <c r="ER21" s="2" t="s">
        <v>426</v>
      </c>
      <c r="ES21" s="2" t="s">
        <v>426</v>
      </c>
      <c r="ET21" s="2" t="s">
        <v>426</v>
      </c>
    </row>
    <row r="22" spans="1:150" ht="17.25" customHeight="1" x14ac:dyDescent="0.25">
      <c r="A22" s="20">
        <v>32524519</v>
      </c>
      <c r="B22" s="22">
        <v>45215.682060185187</v>
      </c>
      <c r="C22" s="23" t="s">
        <v>1128</v>
      </c>
      <c r="D22" s="21" t="s">
        <v>1108</v>
      </c>
      <c r="E22" s="21" t="s">
        <v>445</v>
      </c>
      <c r="F22" s="21" t="s">
        <v>361</v>
      </c>
      <c r="G22" s="21" t="s">
        <v>577</v>
      </c>
      <c r="H22" s="21" t="s">
        <v>1155</v>
      </c>
      <c r="I22" s="21" t="s">
        <v>1085</v>
      </c>
      <c r="J22" s="21" t="s">
        <v>79</v>
      </c>
      <c r="K22" s="21" t="s">
        <v>987</v>
      </c>
      <c r="L22" s="24" t="s">
        <v>117</v>
      </c>
      <c r="M22" s="24" t="s">
        <v>883</v>
      </c>
      <c r="N22" s="2" t="s">
        <v>426</v>
      </c>
      <c r="O22" s="3" t="s">
        <v>883</v>
      </c>
      <c r="P22" s="2" t="s">
        <v>426</v>
      </c>
      <c r="Q22" s="2" t="s">
        <v>1118</v>
      </c>
      <c r="R22" s="2" t="s">
        <v>426</v>
      </c>
      <c r="S22" s="2" t="s">
        <v>965</v>
      </c>
      <c r="T22" s="2" t="s">
        <v>211</v>
      </c>
      <c r="U22" s="3" t="s">
        <v>1001</v>
      </c>
      <c r="V22" s="2" t="s">
        <v>62</v>
      </c>
      <c r="W22" s="2" t="s">
        <v>62</v>
      </c>
      <c r="X22" s="2" t="s">
        <v>941</v>
      </c>
      <c r="Y22" s="2" t="s">
        <v>62</v>
      </c>
      <c r="Z22" s="2" t="s">
        <v>62</v>
      </c>
      <c r="AA22" s="2" t="s">
        <v>941</v>
      </c>
      <c r="AB22" s="2" t="s">
        <v>941</v>
      </c>
      <c r="AC22" s="2" t="s">
        <v>62</v>
      </c>
      <c r="AD22" s="2" t="s">
        <v>62</v>
      </c>
      <c r="AE22" s="2" t="s">
        <v>426</v>
      </c>
      <c r="AF22" s="2" t="s">
        <v>426</v>
      </c>
      <c r="AG22" s="2" t="s">
        <v>693</v>
      </c>
      <c r="AH22" s="2" t="s">
        <v>575</v>
      </c>
      <c r="AI22" s="2" t="s">
        <v>426</v>
      </c>
      <c r="AJ22" s="3" t="s">
        <v>163</v>
      </c>
      <c r="AK22" s="2" t="s">
        <v>426</v>
      </c>
      <c r="AL22" s="2" t="s">
        <v>426</v>
      </c>
      <c r="AM22" s="2" t="s">
        <v>426</v>
      </c>
      <c r="AN22" s="2" t="s">
        <v>506</v>
      </c>
      <c r="AO22" s="2" t="s">
        <v>221</v>
      </c>
      <c r="AP22" s="2" t="s">
        <v>62</v>
      </c>
      <c r="AQ22" s="2" t="s">
        <v>62</v>
      </c>
      <c r="AR22" s="2" t="s">
        <v>1025</v>
      </c>
      <c r="AS22" s="2" t="s">
        <v>62</v>
      </c>
      <c r="AT22" s="2" t="s">
        <v>204</v>
      </c>
      <c r="AU22" s="2" t="s">
        <v>575</v>
      </c>
      <c r="AV22" s="2" t="s">
        <v>575</v>
      </c>
      <c r="AW22" s="2" t="s">
        <v>426</v>
      </c>
      <c r="AX22" s="2" t="s">
        <v>226</v>
      </c>
      <c r="AY22" s="2" t="s">
        <v>426</v>
      </c>
      <c r="AZ22" s="2" t="s">
        <v>72</v>
      </c>
      <c r="BA22" s="2" t="s">
        <v>72</v>
      </c>
      <c r="BB22" s="2" t="s">
        <v>426</v>
      </c>
      <c r="BC22" s="2" t="s">
        <v>426</v>
      </c>
      <c r="BD22" s="2" t="s">
        <v>426</v>
      </c>
      <c r="BE22" s="2" t="s">
        <v>1063</v>
      </c>
      <c r="BF22" s="2" t="s">
        <v>426</v>
      </c>
      <c r="BG22" s="2" t="s">
        <v>426</v>
      </c>
      <c r="BH22" s="2" t="s">
        <v>426</v>
      </c>
      <c r="BI22" s="2" t="s">
        <v>426</v>
      </c>
      <c r="BJ22" s="2" t="s">
        <v>426</v>
      </c>
      <c r="BK22" s="2" t="s">
        <v>426</v>
      </c>
      <c r="BL22" s="2" t="s">
        <v>426</v>
      </c>
      <c r="BM22" s="2" t="s">
        <v>960</v>
      </c>
      <c r="BN22" s="2" t="s">
        <v>62</v>
      </c>
      <c r="BO22" s="2" t="s">
        <v>62</v>
      </c>
      <c r="BP22" s="2" t="s">
        <v>988</v>
      </c>
      <c r="BQ22" s="2" t="s">
        <v>744</v>
      </c>
      <c r="BR22" s="2" t="s">
        <v>769</v>
      </c>
      <c r="BS22" s="2" t="s">
        <v>426</v>
      </c>
      <c r="BT22" s="2" t="s">
        <v>576</v>
      </c>
      <c r="BU22" s="2" t="s">
        <v>832</v>
      </c>
      <c r="BV22" s="2" t="s">
        <v>832</v>
      </c>
      <c r="BW22" s="2" t="s">
        <v>832</v>
      </c>
      <c r="BX22" s="2" t="s">
        <v>832</v>
      </c>
      <c r="BY22" s="2" t="s">
        <v>832</v>
      </c>
      <c r="BZ22" s="2" t="s">
        <v>832</v>
      </c>
      <c r="CA22" s="2" t="s">
        <v>521</v>
      </c>
      <c r="CB22" s="2" t="s">
        <v>521</v>
      </c>
      <c r="CC22" s="2" t="s">
        <v>141</v>
      </c>
      <c r="CD22" s="2" t="s">
        <v>141</v>
      </c>
      <c r="CE22" s="2" t="s">
        <v>141</v>
      </c>
      <c r="CF22" s="2" t="s">
        <v>133</v>
      </c>
      <c r="CG22" s="25" t="s">
        <v>232</v>
      </c>
      <c r="CH22" s="2" t="s">
        <v>426</v>
      </c>
      <c r="CI22" s="2" t="s">
        <v>426</v>
      </c>
      <c r="CJ22" s="2" t="s">
        <v>426</v>
      </c>
      <c r="CK22" s="2" t="s">
        <v>426</v>
      </c>
      <c r="CL22" s="2" t="s">
        <v>426</v>
      </c>
      <c r="CM22" s="2" t="s">
        <v>426</v>
      </c>
      <c r="CN22" s="2" t="s">
        <v>426</v>
      </c>
      <c r="CO22" s="2" t="s">
        <v>426</v>
      </c>
      <c r="CP22" s="2" t="s">
        <v>426</v>
      </c>
      <c r="CQ22" s="2" t="s">
        <v>426</v>
      </c>
      <c r="CR22" s="2" t="s">
        <v>426</v>
      </c>
      <c r="CS22" s="2" t="s">
        <v>426</v>
      </c>
      <c r="CT22" s="2" t="s">
        <v>426</v>
      </c>
      <c r="CU22" s="2" t="s">
        <v>426</v>
      </c>
      <c r="CV22" s="2" t="s">
        <v>426</v>
      </c>
      <c r="CW22" s="2" t="s">
        <v>426</v>
      </c>
      <c r="CX22" s="2" t="s">
        <v>426</v>
      </c>
      <c r="CY22" s="2" t="s">
        <v>426</v>
      </c>
      <c r="CZ22" s="2" t="s">
        <v>426</v>
      </c>
      <c r="DA22" s="2" t="s">
        <v>426</v>
      </c>
      <c r="DB22" s="2" t="s">
        <v>426</v>
      </c>
      <c r="DC22" s="2" t="s">
        <v>426</v>
      </c>
      <c r="DD22" s="2" t="s">
        <v>426</v>
      </c>
      <c r="DE22" s="2" t="s">
        <v>426</v>
      </c>
      <c r="DF22" s="2" t="s">
        <v>426</v>
      </c>
      <c r="DG22" s="2" t="s">
        <v>426</v>
      </c>
      <c r="DH22" s="2" t="s">
        <v>426</v>
      </c>
      <c r="DI22" s="2" t="s">
        <v>426</v>
      </c>
      <c r="DJ22" s="2" t="s">
        <v>426</v>
      </c>
      <c r="DK22" s="2" t="s">
        <v>426</v>
      </c>
      <c r="DL22" s="2" t="s">
        <v>426</v>
      </c>
      <c r="DM22" s="25" t="s">
        <v>426</v>
      </c>
      <c r="DN22" s="2" t="s">
        <v>211</v>
      </c>
      <c r="DO22" s="2" t="s">
        <v>426</v>
      </c>
      <c r="DP22" s="2" t="s">
        <v>211</v>
      </c>
      <c r="DQ22" s="2" t="s">
        <v>426</v>
      </c>
      <c r="DR22" s="2" t="s">
        <v>211</v>
      </c>
      <c r="DS22" s="2" t="s">
        <v>426</v>
      </c>
      <c r="DT22" s="2" t="s">
        <v>211</v>
      </c>
      <c r="DU22" s="2" t="s">
        <v>426</v>
      </c>
      <c r="DV22" s="2" t="s">
        <v>426</v>
      </c>
      <c r="DW22" s="2" t="s">
        <v>426</v>
      </c>
      <c r="DX22" s="2" t="s">
        <v>426</v>
      </c>
      <c r="DY22" s="2" t="s">
        <v>426</v>
      </c>
      <c r="DZ22" s="2" t="s">
        <v>426</v>
      </c>
      <c r="EA22" s="2" t="s">
        <v>426</v>
      </c>
      <c r="EB22" s="2" t="s">
        <v>426</v>
      </c>
      <c r="EC22" s="2" t="s">
        <v>426</v>
      </c>
      <c r="ED22" s="2" t="s">
        <v>426</v>
      </c>
      <c r="EE22" s="2" t="s">
        <v>426</v>
      </c>
      <c r="EF22" s="2" t="s">
        <v>426</v>
      </c>
      <c r="EG22" s="2" t="s">
        <v>426</v>
      </c>
      <c r="EH22" s="2" t="s">
        <v>426</v>
      </c>
      <c r="EI22" s="2" t="s">
        <v>426</v>
      </c>
      <c r="EJ22" s="2" t="s">
        <v>426</v>
      </c>
      <c r="EK22" s="2" t="s">
        <v>426</v>
      </c>
      <c r="EL22" s="2" t="s">
        <v>426</v>
      </c>
      <c r="EM22" s="2" t="s">
        <v>426</v>
      </c>
      <c r="EN22" s="2" t="s">
        <v>426</v>
      </c>
      <c r="EO22" s="2" t="s">
        <v>426</v>
      </c>
      <c r="EP22" s="2" t="s">
        <v>426</v>
      </c>
      <c r="EQ22" s="2" t="s">
        <v>426</v>
      </c>
      <c r="ER22" s="2" t="s">
        <v>426</v>
      </c>
      <c r="ES22" s="2" t="s">
        <v>426</v>
      </c>
      <c r="ET22" s="2" t="s">
        <v>426</v>
      </c>
    </row>
    <row r="23" spans="1:150" ht="17.25" customHeight="1" x14ac:dyDescent="0.25">
      <c r="A23" s="20">
        <v>32524522</v>
      </c>
      <c r="B23" s="22">
        <v>45215.724363425928</v>
      </c>
      <c r="C23" s="23" t="s">
        <v>1128</v>
      </c>
      <c r="D23" s="21" t="s">
        <v>1108</v>
      </c>
      <c r="E23" s="21" t="s">
        <v>66</v>
      </c>
      <c r="F23" s="21" t="s">
        <v>361</v>
      </c>
      <c r="G23" s="21" t="s">
        <v>577</v>
      </c>
      <c r="H23" s="21" t="s">
        <v>1153</v>
      </c>
      <c r="I23" s="21" t="s">
        <v>292</v>
      </c>
      <c r="J23" s="21" t="s">
        <v>138</v>
      </c>
      <c r="K23" s="21" t="s">
        <v>574</v>
      </c>
      <c r="L23" s="24" t="s">
        <v>117</v>
      </c>
      <c r="M23" s="24" t="s">
        <v>1049</v>
      </c>
      <c r="N23" s="2" t="s">
        <v>426</v>
      </c>
      <c r="O23" s="3" t="s">
        <v>1049</v>
      </c>
      <c r="P23" s="2" t="s">
        <v>426</v>
      </c>
      <c r="Q23" s="2" t="s">
        <v>1118</v>
      </c>
      <c r="R23" s="2" t="s">
        <v>426</v>
      </c>
      <c r="S23" s="2" t="s">
        <v>965</v>
      </c>
      <c r="T23" s="2" t="s">
        <v>211</v>
      </c>
      <c r="U23" s="3" t="s">
        <v>382</v>
      </c>
      <c r="V23" s="2" t="s">
        <v>62</v>
      </c>
      <c r="W23" s="2" t="s">
        <v>62</v>
      </c>
      <c r="X23" s="2" t="s">
        <v>62</v>
      </c>
      <c r="Y23" s="2" t="s">
        <v>941</v>
      </c>
      <c r="Z23" s="2" t="s">
        <v>62</v>
      </c>
      <c r="AA23" s="2" t="s">
        <v>62</v>
      </c>
      <c r="AB23" s="2" t="s">
        <v>941</v>
      </c>
      <c r="AC23" s="2" t="s">
        <v>62</v>
      </c>
      <c r="AD23" s="2" t="s">
        <v>62</v>
      </c>
      <c r="AE23" s="2" t="s">
        <v>426</v>
      </c>
      <c r="AF23" s="2" t="s">
        <v>426</v>
      </c>
      <c r="AG23" s="2" t="s">
        <v>693</v>
      </c>
      <c r="AH23" s="2" t="s">
        <v>697</v>
      </c>
      <c r="AI23" s="2" t="s">
        <v>426</v>
      </c>
      <c r="AJ23" s="3" t="s">
        <v>472</v>
      </c>
      <c r="AK23" s="2" t="s">
        <v>426</v>
      </c>
      <c r="AL23" s="2" t="s">
        <v>426</v>
      </c>
      <c r="AM23" s="2" t="s">
        <v>426</v>
      </c>
      <c r="AN23" s="2" t="s">
        <v>506</v>
      </c>
      <c r="AO23" s="2" t="s">
        <v>221</v>
      </c>
      <c r="AP23" s="2" t="s">
        <v>62</v>
      </c>
      <c r="AQ23" s="2" t="s">
        <v>62</v>
      </c>
      <c r="AR23" s="2" t="s">
        <v>1025</v>
      </c>
      <c r="AS23" s="2" t="s">
        <v>62</v>
      </c>
      <c r="AT23" s="2" t="s">
        <v>204</v>
      </c>
      <c r="AU23" s="2" t="s">
        <v>697</v>
      </c>
      <c r="AV23" s="2" t="s">
        <v>697</v>
      </c>
      <c r="AW23" s="2" t="s">
        <v>426</v>
      </c>
      <c r="AX23" s="2" t="s">
        <v>1090</v>
      </c>
      <c r="AY23" s="2" t="s">
        <v>426</v>
      </c>
      <c r="AZ23" s="2" t="s">
        <v>72</v>
      </c>
      <c r="BA23" s="2" t="s">
        <v>72</v>
      </c>
      <c r="BB23" s="2" t="s">
        <v>426</v>
      </c>
      <c r="BC23" s="2" t="s">
        <v>426</v>
      </c>
      <c r="BD23" s="2" t="s">
        <v>426</v>
      </c>
      <c r="BE23" s="2" t="s">
        <v>309</v>
      </c>
      <c r="BF23" s="2" t="s">
        <v>426</v>
      </c>
      <c r="BG23" s="2" t="s">
        <v>426</v>
      </c>
      <c r="BH23" s="2" t="s">
        <v>426</v>
      </c>
      <c r="BI23" s="2" t="s">
        <v>426</v>
      </c>
      <c r="BJ23" s="2" t="s">
        <v>426</v>
      </c>
      <c r="BK23" s="2" t="s">
        <v>426</v>
      </c>
      <c r="BL23" s="2" t="s">
        <v>426</v>
      </c>
      <c r="BM23" s="2" t="s">
        <v>960</v>
      </c>
      <c r="BN23" s="2" t="s">
        <v>62</v>
      </c>
      <c r="BO23" s="2" t="s">
        <v>62</v>
      </c>
      <c r="BP23" s="2" t="s">
        <v>988</v>
      </c>
      <c r="BQ23" s="2" t="s">
        <v>744</v>
      </c>
      <c r="BR23" s="2" t="s">
        <v>769</v>
      </c>
      <c r="BS23" s="2" t="s">
        <v>426</v>
      </c>
      <c r="BT23" s="2" t="s">
        <v>576</v>
      </c>
      <c r="BU23" s="2" t="s">
        <v>832</v>
      </c>
      <c r="BV23" s="2" t="s">
        <v>832</v>
      </c>
      <c r="BW23" s="2" t="s">
        <v>832</v>
      </c>
      <c r="BX23" s="2" t="s">
        <v>832</v>
      </c>
      <c r="BY23" s="2" t="s">
        <v>832</v>
      </c>
      <c r="BZ23" s="2" t="s">
        <v>832</v>
      </c>
      <c r="CA23" s="2" t="s">
        <v>521</v>
      </c>
      <c r="CB23" s="2" t="s">
        <v>521</v>
      </c>
      <c r="CC23" s="2" t="s">
        <v>141</v>
      </c>
      <c r="CD23" s="2" t="s">
        <v>141</v>
      </c>
      <c r="CE23" s="2" t="s">
        <v>141</v>
      </c>
      <c r="CF23" s="2" t="s">
        <v>133</v>
      </c>
      <c r="CG23" s="25" t="s">
        <v>232</v>
      </c>
      <c r="CH23" s="2" t="s">
        <v>426</v>
      </c>
      <c r="CI23" s="2" t="s">
        <v>426</v>
      </c>
      <c r="CJ23" s="2" t="s">
        <v>426</v>
      </c>
      <c r="CK23" s="2" t="s">
        <v>426</v>
      </c>
      <c r="CL23" s="2" t="s">
        <v>426</v>
      </c>
      <c r="CM23" s="2" t="s">
        <v>426</v>
      </c>
      <c r="CN23" s="2" t="s">
        <v>426</v>
      </c>
      <c r="CO23" s="2" t="s">
        <v>426</v>
      </c>
      <c r="CP23" s="2" t="s">
        <v>426</v>
      </c>
      <c r="CQ23" s="2" t="s">
        <v>426</v>
      </c>
      <c r="CR23" s="2" t="s">
        <v>426</v>
      </c>
      <c r="CS23" s="2" t="s">
        <v>426</v>
      </c>
      <c r="CT23" s="2" t="s">
        <v>426</v>
      </c>
      <c r="CU23" s="2" t="s">
        <v>426</v>
      </c>
      <c r="CV23" s="2" t="s">
        <v>426</v>
      </c>
      <c r="CW23" s="2" t="s">
        <v>426</v>
      </c>
      <c r="CX23" s="2" t="s">
        <v>426</v>
      </c>
      <c r="CY23" s="2" t="s">
        <v>426</v>
      </c>
      <c r="CZ23" s="2" t="s">
        <v>426</v>
      </c>
      <c r="DA23" s="2" t="s">
        <v>426</v>
      </c>
      <c r="DB23" s="2" t="s">
        <v>426</v>
      </c>
      <c r="DC23" s="2" t="s">
        <v>426</v>
      </c>
      <c r="DD23" s="2" t="s">
        <v>426</v>
      </c>
      <c r="DE23" s="2" t="s">
        <v>426</v>
      </c>
      <c r="DF23" s="2" t="s">
        <v>426</v>
      </c>
      <c r="DG23" s="2" t="s">
        <v>426</v>
      </c>
      <c r="DH23" s="2" t="s">
        <v>426</v>
      </c>
      <c r="DI23" s="2" t="s">
        <v>426</v>
      </c>
      <c r="DJ23" s="2" t="s">
        <v>426</v>
      </c>
      <c r="DK23" s="2" t="s">
        <v>426</v>
      </c>
      <c r="DL23" s="2" t="s">
        <v>426</v>
      </c>
      <c r="DM23" s="25" t="s">
        <v>426</v>
      </c>
      <c r="DN23" s="2" t="s">
        <v>211</v>
      </c>
      <c r="DO23" s="2" t="s">
        <v>426</v>
      </c>
      <c r="DP23" s="2" t="s">
        <v>211</v>
      </c>
      <c r="DQ23" s="2" t="s">
        <v>426</v>
      </c>
      <c r="DR23" s="2" t="s">
        <v>211</v>
      </c>
      <c r="DS23" s="2" t="s">
        <v>426</v>
      </c>
      <c r="DT23" s="2" t="s">
        <v>211</v>
      </c>
      <c r="DU23" s="2" t="s">
        <v>426</v>
      </c>
      <c r="DV23" s="2" t="s">
        <v>426</v>
      </c>
      <c r="DW23" s="2" t="s">
        <v>426</v>
      </c>
      <c r="DX23" s="2" t="s">
        <v>426</v>
      </c>
      <c r="DY23" s="2" t="s">
        <v>426</v>
      </c>
      <c r="DZ23" s="2" t="s">
        <v>426</v>
      </c>
      <c r="EA23" s="2" t="s">
        <v>426</v>
      </c>
      <c r="EB23" s="2" t="s">
        <v>426</v>
      </c>
      <c r="EC23" s="2" t="s">
        <v>426</v>
      </c>
      <c r="ED23" s="2" t="s">
        <v>426</v>
      </c>
      <c r="EE23" s="2" t="s">
        <v>426</v>
      </c>
      <c r="EF23" s="2" t="s">
        <v>426</v>
      </c>
      <c r="EG23" s="2" t="s">
        <v>426</v>
      </c>
      <c r="EH23" s="2" t="s">
        <v>426</v>
      </c>
      <c r="EI23" s="2" t="s">
        <v>426</v>
      </c>
      <c r="EJ23" s="2" t="s">
        <v>426</v>
      </c>
      <c r="EK23" s="2" t="s">
        <v>426</v>
      </c>
      <c r="EL23" s="2" t="s">
        <v>426</v>
      </c>
      <c r="EM23" s="2" t="s">
        <v>426</v>
      </c>
      <c r="EN23" s="2" t="s">
        <v>426</v>
      </c>
      <c r="EO23" s="2" t="s">
        <v>426</v>
      </c>
      <c r="EP23" s="2" t="s">
        <v>426</v>
      </c>
      <c r="EQ23" s="2" t="s">
        <v>426</v>
      </c>
      <c r="ER23" s="2" t="s">
        <v>426</v>
      </c>
      <c r="ES23" s="2" t="s">
        <v>426</v>
      </c>
      <c r="ET23" s="2" t="s">
        <v>426</v>
      </c>
    </row>
    <row r="24" spans="1:150" ht="17.25" customHeight="1" x14ac:dyDescent="0.25">
      <c r="A24" s="20">
        <v>32541806</v>
      </c>
      <c r="B24" s="22">
        <v>45216.490335648145</v>
      </c>
      <c r="C24" s="23" t="s">
        <v>689</v>
      </c>
      <c r="D24" s="21" t="s">
        <v>1106</v>
      </c>
      <c r="E24" s="21" t="s">
        <v>1028</v>
      </c>
      <c r="F24" s="21" t="s">
        <v>361</v>
      </c>
      <c r="G24" s="21" t="s">
        <v>725</v>
      </c>
      <c r="H24" s="21" t="s">
        <v>1156</v>
      </c>
      <c r="I24" s="24" t="s">
        <v>842</v>
      </c>
      <c r="J24" s="21" t="s">
        <v>423</v>
      </c>
      <c r="K24" s="21" t="s">
        <v>756</v>
      </c>
      <c r="L24" s="24" t="s">
        <v>501</v>
      </c>
      <c r="M24" s="24" t="s">
        <v>1088</v>
      </c>
      <c r="N24" s="2" t="s">
        <v>426</v>
      </c>
      <c r="O24" s="3" t="s">
        <v>1088</v>
      </c>
      <c r="P24" s="2" t="s">
        <v>426</v>
      </c>
      <c r="Q24" s="2" t="s">
        <v>755</v>
      </c>
      <c r="R24" s="2" t="s">
        <v>426</v>
      </c>
      <c r="S24" s="2" t="s">
        <v>37</v>
      </c>
      <c r="T24" s="2" t="s">
        <v>211</v>
      </c>
      <c r="U24" s="3" t="s">
        <v>452</v>
      </c>
      <c r="V24" s="2" t="s">
        <v>941</v>
      </c>
      <c r="W24" s="2" t="s">
        <v>62</v>
      </c>
      <c r="X24" s="2" t="s">
        <v>62</v>
      </c>
      <c r="Y24" s="2" t="s">
        <v>62</v>
      </c>
      <c r="Z24" s="2" t="s">
        <v>382</v>
      </c>
      <c r="AA24" s="2" t="s">
        <v>941</v>
      </c>
      <c r="AB24" s="2" t="s">
        <v>62</v>
      </c>
      <c r="AC24" s="2" t="s">
        <v>62</v>
      </c>
      <c r="AD24" s="2" t="s">
        <v>62</v>
      </c>
      <c r="AE24" s="2" t="s">
        <v>62</v>
      </c>
      <c r="AF24" s="2" t="s">
        <v>941</v>
      </c>
      <c r="AG24" s="2" t="s">
        <v>693</v>
      </c>
      <c r="AH24" s="2" t="s">
        <v>484</v>
      </c>
      <c r="AI24" s="2" t="s">
        <v>426</v>
      </c>
      <c r="AJ24" s="3" t="s">
        <v>821</v>
      </c>
      <c r="AK24" s="2" t="s">
        <v>426</v>
      </c>
      <c r="AL24" s="2" t="s">
        <v>426</v>
      </c>
      <c r="AM24" s="2" t="s">
        <v>426</v>
      </c>
      <c r="AN24" s="2" t="s">
        <v>506</v>
      </c>
      <c r="AO24" s="2" t="s">
        <v>221</v>
      </c>
      <c r="AP24" s="2" t="s">
        <v>62</v>
      </c>
      <c r="AQ24" s="2" t="s">
        <v>62</v>
      </c>
      <c r="AR24" s="2" t="s">
        <v>1025</v>
      </c>
      <c r="AS24" s="2" t="s">
        <v>62</v>
      </c>
      <c r="AT24" s="2" t="s">
        <v>204</v>
      </c>
      <c r="AU24" s="2" t="s">
        <v>484</v>
      </c>
      <c r="AV24" s="2" t="s">
        <v>484</v>
      </c>
      <c r="AW24" s="2" t="s">
        <v>426</v>
      </c>
      <c r="AX24" s="2" t="s">
        <v>609</v>
      </c>
      <c r="AY24" s="2" t="s">
        <v>426</v>
      </c>
      <c r="AZ24" s="3" t="s">
        <v>919</v>
      </c>
      <c r="BA24" s="3" t="s">
        <v>199</v>
      </c>
      <c r="BB24" s="1" t="s">
        <v>648</v>
      </c>
      <c r="BC24" s="2" t="s">
        <v>426</v>
      </c>
      <c r="BD24" s="2" t="s">
        <v>426</v>
      </c>
      <c r="BE24" s="2" t="s">
        <v>512</v>
      </c>
      <c r="BF24" s="2" t="s">
        <v>426</v>
      </c>
      <c r="BG24" s="2" t="s">
        <v>426</v>
      </c>
      <c r="BH24" s="2" t="s">
        <v>426</v>
      </c>
      <c r="BI24" s="2" t="s">
        <v>426</v>
      </c>
      <c r="BJ24" s="2" t="s">
        <v>426</v>
      </c>
      <c r="BK24" s="2" t="s">
        <v>426</v>
      </c>
      <c r="BL24" s="2" t="s">
        <v>426</v>
      </c>
      <c r="BM24" s="2" t="s">
        <v>426</v>
      </c>
      <c r="BN24" s="2" t="s">
        <v>426</v>
      </c>
      <c r="BO24" s="2" t="s">
        <v>426</v>
      </c>
      <c r="BP24" s="2" t="s">
        <v>426</v>
      </c>
      <c r="BQ24" s="2" t="s">
        <v>426</v>
      </c>
      <c r="BR24" s="2" t="s">
        <v>426</v>
      </c>
      <c r="BS24" s="2" t="s">
        <v>426</v>
      </c>
      <c r="BT24" s="2" t="s">
        <v>426</v>
      </c>
      <c r="BU24" s="2" t="s">
        <v>426</v>
      </c>
      <c r="BV24" s="2" t="s">
        <v>426</v>
      </c>
      <c r="BW24" s="2" t="s">
        <v>426</v>
      </c>
      <c r="BX24" s="2" t="s">
        <v>426</v>
      </c>
      <c r="BY24" s="2" t="s">
        <v>426</v>
      </c>
      <c r="BZ24" s="2" t="s">
        <v>426</v>
      </c>
      <c r="CA24" s="2" t="s">
        <v>426</v>
      </c>
      <c r="CB24" s="2" t="s">
        <v>426</v>
      </c>
      <c r="CC24" s="2" t="s">
        <v>426</v>
      </c>
      <c r="CD24" s="2" t="s">
        <v>426</v>
      </c>
      <c r="CE24" s="2" t="s">
        <v>426</v>
      </c>
      <c r="CF24" s="2" t="s">
        <v>426</v>
      </c>
      <c r="CG24" s="25" t="s">
        <v>426</v>
      </c>
      <c r="CH24" s="2" t="s">
        <v>426</v>
      </c>
      <c r="CI24" s="2" t="s">
        <v>426</v>
      </c>
      <c r="CJ24" s="2" t="s">
        <v>426</v>
      </c>
      <c r="CK24" s="2" t="s">
        <v>426</v>
      </c>
      <c r="CL24" s="2" t="s">
        <v>426</v>
      </c>
      <c r="CM24" s="2" t="s">
        <v>426</v>
      </c>
      <c r="CN24" s="2" t="s">
        <v>426</v>
      </c>
      <c r="CO24" s="2" t="s">
        <v>426</v>
      </c>
      <c r="CP24" s="2" t="s">
        <v>426</v>
      </c>
      <c r="CQ24" s="2" t="s">
        <v>426</v>
      </c>
      <c r="CR24" s="2" t="s">
        <v>426</v>
      </c>
      <c r="CS24" s="2" t="s">
        <v>426</v>
      </c>
      <c r="CT24" s="2" t="s">
        <v>426</v>
      </c>
      <c r="CU24" s="2" t="s">
        <v>426</v>
      </c>
      <c r="CV24" s="2" t="s">
        <v>426</v>
      </c>
      <c r="CW24" s="2" t="s">
        <v>426</v>
      </c>
      <c r="CX24" s="2" t="s">
        <v>426</v>
      </c>
      <c r="CY24" s="2" t="s">
        <v>426</v>
      </c>
      <c r="CZ24" s="2" t="s">
        <v>426</v>
      </c>
      <c r="DA24" s="2" t="s">
        <v>426</v>
      </c>
      <c r="DB24" s="2" t="s">
        <v>426</v>
      </c>
      <c r="DC24" s="2" t="s">
        <v>426</v>
      </c>
      <c r="DD24" s="2" t="s">
        <v>426</v>
      </c>
      <c r="DE24" s="2" t="s">
        <v>426</v>
      </c>
      <c r="DF24" s="2" t="s">
        <v>426</v>
      </c>
      <c r="DG24" s="2" t="s">
        <v>426</v>
      </c>
      <c r="DH24" s="2" t="s">
        <v>426</v>
      </c>
      <c r="DI24" s="2" t="s">
        <v>426</v>
      </c>
      <c r="DJ24" s="2" t="s">
        <v>426</v>
      </c>
      <c r="DK24" s="2" t="s">
        <v>426</v>
      </c>
      <c r="DL24" s="2" t="s">
        <v>426</v>
      </c>
      <c r="DM24" s="25" t="s">
        <v>426</v>
      </c>
      <c r="DN24" s="2" t="s">
        <v>211</v>
      </c>
      <c r="DO24" s="2" t="s">
        <v>426</v>
      </c>
      <c r="DP24" s="2" t="s">
        <v>211</v>
      </c>
      <c r="DQ24" s="2" t="s">
        <v>426</v>
      </c>
      <c r="DR24" s="2" t="s">
        <v>211</v>
      </c>
      <c r="DS24" s="2" t="s">
        <v>426</v>
      </c>
      <c r="DT24" s="2" t="s">
        <v>211</v>
      </c>
      <c r="DU24" s="2" t="s">
        <v>426</v>
      </c>
      <c r="DV24" s="2" t="s">
        <v>426</v>
      </c>
      <c r="DW24" s="2" t="s">
        <v>426</v>
      </c>
      <c r="DX24" s="2" t="s">
        <v>426</v>
      </c>
      <c r="DY24" s="2" t="s">
        <v>426</v>
      </c>
      <c r="DZ24" s="2" t="s">
        <v>426</v>
      </c>
      <c r="EA24" s="2" t="s">
        <v>426</v>
      </c>
      <c r="EB24" s="2" t="s">
        <v>426</v>
      </c>
      <c r="EC24" s="2" t="s">
        <v>426</v>
      </c>
      <c r="ED24" s="2" t="s">
        <v>426</v>
      </c>
      <c r="EE24" s="2" t="s">
        <v>426</v>
      </c>
      <c r="EF24" s="2" t="s">
        <v>426</v>
      </c>
      <c r="EG24" s="2" t="s">
        <v>426</v>
      </c>
      <c r="EH24" s="2" t="s">
        <v>426</v>
      </c>
      <c r="EI24" s="2" t="s">
        <v>426</v>
      </c>
      <c r="EJ24" s="2" t="s">
        <v>426</v>
      </c>
      <c r="EK24" s="2" t="s">
        <v>426</v>
      </c>
      <c r="EL24" s="2" t="s">
        <v>426</v>
      </c>
      <c r="EM24" s="2" t="s">
        <v>426</v>
      </c>
      <c r="EN24" s="2" t="s">
        <v>426</v>
      </c>
      <c r="EO24" s="2" t="s">
        <v>426</v>
      </c>
      <c r="EP24" s="2" t="s">
        <v>426</v>
      </c>
      <c r="EQ24" s="2" t="s">
        <v>426</v>
      </c>
      <c r="ER24" s="2" t="s">
        <v>426</v>
      </c>
      <c r="ES24" s="2" t="s">
        <v>426</v>
      </c>
      <c r="ET24" s="2" t="s">
        <v>426</v>
      </c>
    </row>
    <row r="25" spans="1:150" ht="17.25" customHeight="1" x14ac:dyDescent="0.25">
      <c r="A25" s="20">
        <v>32543124</v>
      </c>
      <c r="B25" s="22">
        <v>45216.50340277778</v>
      </c>
      <c r="C25" s="23" t="s">
        <v>1016</v>
      </c>
      <c r="D25" s="21" t="s">
        <v>1127</v>
      </c>
      <c r="E25" s="21" t="s">
        <v>788</v>
      </c>
      <c r="F25" s="21" t="s">
        <v>361</v>
      </c>
      <c r="G25" s="21" t="s">
        <v>254</v>
      </c>
      <c r="H25" s="21" t="s">
        <v>1152</v>
      </c>
      <c r="I25" s="21" t="s">
        <v>103</v>
      </c>
      <c r="J25" s="21" t="s">
        <v>830</v>
      </c>
      <c r="K25" s="21" t="s">
        <v>594</v>
      </c>
      <c r="L25" s="24" t="s">
        <v>1050</v>
      </c>
      <c r="M25" s="24" t="s">
        <v>454</v>
      </c>
      <c r="N25" s="2" t="s">
        <v>426</v>
      </c>
      <c r="O25" s="3" t="s">
        <v>454</v>
      </c>
      <c r="P25" s="2" t="s">
        <v>426</v>
      </c>
      <c r="Q25" s="2" t="s">
        <v>755</v>
      </c>
      <c r="R25" s="2" t="s">
        <v>426</v>
      </c>
      <c r="S25" s="2" t="s">
        <v>965</v>
      </c>
      <c r="T25" s="2" t="s">
        <v>211</v>
      </c>
      <c r="U25" s="3" t="s">
        <v>1001</v>
      </c>
      <c r="V25" s="2" t="s">
        <v>62</v>
      </c>
      <c r="W25" s="2" t="s">
        <v>941</v>
      </c>
      <c r="X25" s="2" t="s">
        <v>62</v>
      </c>
      <c r="Y25" s="2" t="s">
        <v>62</v>
      </c>
      <c r="Z25" s="2" t="s">
        <v>62</v>
      </c>
      <c r="AA25" s="2" t="s">
        <v>941</v>
      </c>
      <c r="AB25" s="2" t="s">
        <v>941</v>
      </c>
      <c r="AC25" s="2" t="s">
        <v>62</v>
      </c>
      <c r="AD25" s="2" t="s">
        <v>62</v>
      </c>
      <c r="AE25" s="2" t="s">
        <v>426</v>
      </c>
      <c r="AF25" s="2" t="s">
        <v>426</v>
      </c>
      <c r="AG25" s="2" t="s">
        <v>693</v>
      </c>
      <c r="AH25" s="2" t="s">
        <v>946</v>
      </c>
      <c r="AI25" s="2" t="s">
        <v>426</v>
      </c>
      <c r="AJ25" s="3" t="s">
        <v>425</v>
      </c>
      <c r="AK25" s="2" t="s">
        <v>426</v>
      </c>
      <c r="AL25" s="2" t="s">
        <v>426</v>
      </c>
      <c r="AM25" s="2" t="s">
        <v>426</v>
      </c>
      <c r="AN25" s="2" t="s">
        <v>506</v>
      </c>
      <c r="AO25" s="2" t="s">
        <v>221</v>
      </c>
      <c r="AP25" s="2" t="s">
        <v>62</v>
      </c>
      <c r="AQ25" s="2" t="s">
        <v>62</v>
      </c>
      <c r="AR25" s="2" t="s">
        <v>1025</v>
      </c>
      <c r="AS25" s="2" t="s">
        <v>62</v>
      </c>
      <c r="AT25" s="2" t="s">
        <v>204</v>
      </c>
      <c r="AU25" s="2" t="s">
        <v>894</v>
      </c>
      <c r="AV25" s="2" t="s">
        <v>894</v>
      </c>
      <c r="AW25" s="2" t="s">
        <v>426</v>
      </c>
      <c r="AX25" s="2" t="s">
        <v>1019</v>
      </c>
      <c r="AY25" s="2" t="s">
        <v>426</v>
      </c>
      <c r="AZ25" s="3" t="s">
        <v>999</v>
      </c>
      <c r="BA25" s="3" t="s">
        <v>1076</v>
      </c>
      <c r="BB25" s="1" t="s">
        <v>470</v>
      </c>
      <c r="BC25" s="2" t="s">
        <v>426</v>
      </c>
      <c r="BD25" s="2" t="s">
        <v>426</v>
      </c>
      <c r="BE25" s="2" t="s">
        <v>934</v>
      </c>
      <c r="BF25" s="2" t="s">
        <v>426</v>
      </c>
      <c r="BG25" s="2" t="s">
        <v>426</v>
      </c>
      <c r="BH25" s="2" t="s">
        <v>426</v>
      </c>
      <c r="BI25" s="2" t="s">
        <v>426</v>
      </c>
      <c r="BJ25" s="2" t="s">
        <v>426</v>
      </c>
      <c r="BK25" s="2" t="s">
        <v>426</v>
      </c>
      <c r="BL25" s="2" t="s">
        <v>426</v>
      </c>
      <c r="BM25" s="2" t="s">
        <v>426</v>
      </c>
      <c r="BN25" s="2" t="s">
        <v>426</v>
      </c>
      <c r="BO25" s="2" t="s">
        <v>426</v>
      </c>
      <c r="BP25" s="2" t="s">
        <v>426</v>
      </c>
      <c r="BQ25" s="2" t="s">
        <v>426</v>
      </c>
      <c r="BR25" s="2" t="s">
        <v>426</v>
      </c>
      <c r="BS25" s="2" t="s">
        <v>426</v>
      </c>
      <c r="BT25" s="2" t="s">
        <v>426</v>
      </c>
      <c r="BU25" s="2" t="s">
        <v>426</v>
      </c>
      <c r="BV25" s="2" t="s">
        <v>426</v>
      </c>
      <c r="BW25" s="2" t="s">
        <v>426</v>
      </c>
      <c r="BX25" s="2" t="s">
        <v>426</v>
      </c>
      <c r="BY25" s="2" t="s">
        <v>426</v>
      </c>
      <c r="BZ25" s="2" t="s">
        <v>426</v>
      </c>
      <c r="CA25" s="2" t="s">
        <v>426</v>
      </c>
      <c r="CB25" s="2" t="s">
        <v>426</v>
      </c>
      <c r="CC25" s="2" t="s">
        <v>426</v>
      </c>
      <c r="CD25" s="2" t="s">
        <v>426</v>
      </c>
      <c r="CE25" s="2" t="s">
        <v>426</v>
      </c>
      <c r="CF25" s="2" t="s">
        <v>426</v>
      </c>
      <c r="CG25" s="25" t="s">
        <v>426</v>
      </c>
      <c r="CH25" s="2" t="s">
        <v>426</v>
      </c>
      <c r="CI25" s="2" t="s">
        <v>426</v>
      </c>
      <c r="CJ25" s="2" t="s">
        <v>426</v>
      </c>
      <c r="CK25" s="2" t="s">
        <v>426</v>
      </c>
      <c r="CL25" s="2" t="s">
        <v>426</v>
      </c>
      <c r="CM25" s="2" t="s">
        <v>426</v>
      </c>
      <c r="CN25" s="2" t="s">
        <v>426</v>
      </c>
      <c r="CO25" s="2" t="s">
        <v>426</v>
      </c>
      <c r="CP25" s="2" t="s">
        <v>426</v>
      </c>
      <c r="CQ25" s="2" t="s">
        <v>426</v>
      </c>
      <c r="CR25" s="2" t="s">
        <v>426</v>
      </c>
      <c r="CS25" s="2" t="s">
        <v>426</v>
      </c>
      <c r="CT25" s="2" t="s">
        <v>426</v>
      </c>
      <c r="CU25" s="2" t="s">
        <v>426</v>
      </c>
      <c r="CV25" s="2" t="s">
        <v>426</v>
      </c>
      <c r="CW25" s="2" t="s">
        <v>426</v>
      </c>
      <c r="CX25" s="2" t="s">
        <v>426</v>
      </c>
      <c r="CY25" s="2" t="s">
        <v>426</v>
      </c>
      <c r="CZ25" s="2" t="s">
        <v>426</v>
      </c>
      <c r="DA25" s="2" t="s">
        <v>426</v>
      </c>
      <c r="DB25" s="2" t="s">
        <v>426</v>
      </c>
      <c r="DC25" s="2" t="s">
        <v>426</v>
      </c>
      <c r="DD25" s="2" t="s">
        <v>426</v>
      </c>
      <c r="DE25" s="2" t="s">
        <v>426</v>
      </c>
      <c r="DF25" s="2" t="s">
        <v>426</v>
      </c>
      <c r="DG25" s="2" t="s">
        <v>426</v>
      </c>
      <c r="DH25" s="2" t="s">
        <v>426</v>
      </c>
      <c r="DI25" s="2" t="s">
        <v>426</v>
      </c>
      <c r="DJ25" s="2" t="s">
        <v>426</v>
      </c>
      <c r="DK25" s="2" t="s">
        <v>426</v>
      </c>
      <c r="DL25" s="2" t="s">
        <v>426</v>
      </c>
      <c r="DM25" s="25" t="s">
        <v>426</v>
      </c>
      <c r="DN25" s="2" t="s">
        <v>211</v>
      </c>
      <c r="DO25" s="2" t="s">
        <v>426</v>
      </c>
      <c r="DP25" s="2" t="s">
        <v>211</v>
      </c>
      <c r="DQ25" s="2" t="s">
        <v>426</v>
      </c>
      <c r="DR25" s="2" t="s">
        <v>211</v>
      </c>
      <c r="DS25" s="2" t="s">
        <v>426</v>
      </c>
      <c r="DT25" s="2" t="s">
        <v>211</v>
      </c>
      <c r="DU25" s="2" t="s">
        <v>426</v>
      </c>
      <c r="DV25" s="2" t="s">
        <v>426</v>
      </c>
      <c r="DW25" s="2" t="s">
        <v>426</v>
      </c>
      <c r="DX25" s="2" t="s">
        <v>426</v>
      </c>
      <c r="DY25" s="2" t="s">
        <v>426</v>
      </c>
      <c r="DZ25" s="2" t="s">
        <v>426</v>
      </c>
      <c r="EA25" s="2" t="s">
        <v>426</v>
      </c>
      <c r="EB25" s="2" t="s">
        <v>426</v>
      </c>
      <c r="EC25" s="2" t="s">
        <v>426</v>
      </c>
      <c r="ED25" s="2" t="s">
        <v>426</v>
      </c>
      <c r="EE25" s="2" t="s">
        <v>426</v>
      </c>
      <c r="EF25" s="2" t="s">
        <v>426</v>
      </c>
      <c r="EG25" s="2" t="s">
        <v>426</v>
      </c>
      <c r="EH25" s="2" t="s">
        <v>426</v>
      </c>
      <c r="EI25" s="2" t="s">
        <v>426</v>
      </c>
      <c r="EJ25" s="2" t="s">
        <v>426</v>
      </c>
      <c r="EK25" s="2" t="s">
        <v>426</v>
      </c>
      <c r="EL25" s="2" t="s">
        <v>426</v>
      </c>
      <c r="EM25" s="2" t="s">
        <v>426</v>
      </c>
      <c r="EN25" s="2" t="s">
        <v>426</v>
      </c>
      <c r="EO25" s="2" t="s">
        <v>426</v>
      </c>
      <c r="EP25" s="2" t="s">
        <v>426</v>
      </c>
      <c r="EQ25" s="2" t="s">
        <v>426</v>
      </c>
      <c r="ER25" s="2" t="s">
        <v>426</v>
      </c>
      <c r="ES25" s="2" t="s">
        <v>426</v>
      </c>
      <c r="ET25" s="2" t="s">
        <v>426</v>
      </c>
    </row>
    <row r="26" spans="1:150" ht="17.25" customHeight="1" x14ac:dyDescent="0.25">
      <c r="A26" s="20">
        <v>32543987</v>
      </c>
      <c r="B26" s="22">
        <v>45216.511597222219</v>
      </c>
      <c r="C26" s="23" t="s">
        <v>689</v>
      </c>
      <c r="D26" s="21" t="s">
        <v>1106</v>
      </c>
      <c r="E26" s="21" t="s">
        <v>333</v>
      </c>
      <c r="F26" s="21" t="s">
        <v>361</v>
      </c>
      <c r="G26" s="21" t="s">
        <v>725</v>
      </c>
      <c r="H26" s="21" t="s">
        <v>1157</v>
      </c>
      <c r="I26" s="21" t="s">
        <v>1018</v>
      </c>
      <c r="J26" s="21" t="s">
        <v>1024</v>
      </c>
      <c r="K26" s="21" t="s">
        <v>756</v>
      </c>
      <c r="L26" s="24" t="s">
        <v>501</v>
      </c>
      <c r="M26" s="24" t="s">
        <v>917</v>
      </c>
      <c r="N26" s="2" t="s">
        <v>426</v>
      </c>
      <c r="O26" s="3" t="s">
        <v>917</v>
      </c>
      <c r="P26" s="2" t="s">
        <v>426</v>
      </c>
      <c r="Q26" s="2" t="s">
        <v>755</v>
      </c>
      <c r="R26" s="2" t="s">
        <v>426</v>
      </c>
      <c r="S26" s="2" t="s">
        <v>965</v>
      </c>
      <c r="T26" s="2" t="s">
        <v>211</v>
      </c>
      <c r="U26" s="3" t="s">
        <v>1001</v>
      </c>
      <c r="V26" s="2" t="s">
        <v>62</v>
      </c>
      <c r="W26" s="2" t="s">
        <v>62</v>
      </c>
      <c r="X26" s="2" t="s">
        <v>62</v>
      </c>
      <c r="Y26" s="2" t="s">
        <v>941</v>
      </c>
      <c r="Z26" s="2" t="s">
        <v>62</v>
      </c>
      <c r="AA26" s="2" t="s">
        <v>941</v>
      </c>
      <c r="AB26" s="2" t="s">
        <v>941</v>
      </c>
      <c r="AC26" s="2" t="s">
        <v>62</v>
      </c>
      <c r="AD26" s="2" t="s">
        <v>62</v>
      </c>
      <c r="AE26" s="2" t="s">
        <v>426</v>
      </c>
      <c r="AF26" s="2" t="s">
        <v>426</v>
      </c>
      <c r="AG26" s="2" t="s">
        <v>693</v>
      </c>
      <c r="AH26" s="2" t="s">
        <v>685</v>
      </c>
      <c r="AI26" s="2" t="s">
        <v>426</v>
      </c>
      <c r="AJ26" s="3" t="s">
        <v>625</v>
      </c>
      <c r="AK26" s="2" t="s">
        <v>426</v>
      </c>
      <c r="AL26" s="2" t="s">
        <v>426</v>
      </c>
      <c r="AM26" s="2" t="s">
        <v>426</v>
      </c>
      <c r="AN26" s="2" t="s">
        <v>506</v>
      </c>
      <c r="AO26" s="2" t="s">
        <v>221</v>
      </c>
      <c r="AP26" s="2" t="s">
        <v>62</v>
      </c>
      <c r="AQ26" s="2" t="s">
        <v>62</v>
      </c>
      <c r="AR26" s="2" t="s">
        <v>1025</v>
      </c>
      <c r="AS26" s="2" t="s">
        <v>62</v>
      </c>
      <c r="AT26" s="2" t="s">
        <v>204</v>
      </c>
      <c r="AU26" s="2" t="s">
        <v>685</v>
      </c>
      <c r="AV26" s="2" t="s">
        <v>685</v>
      </c>
      <c r="AW26" s="2" t="s">
        <v>426</v>
      </c>
      <c r="AX26" s="2" t="s">
        <v>105</v>
      </c>
      <c r="AY26" s="2" t="s">
        <v>426</v>
      </c>
      <c r="AZ26" s="3" t="s">
        <v>680</v>
      </c>
      <c r="BA26" s="3" t="s">
        <v>1103</v>
      </c>
      <c r="BB26" s="1" t="s">
        <v>421</v>
      </c>
      <c r="BC26" s="2" t="s">
        <v>426</v>
      </c>
      <c r="BD26" s="2" t="s">
        <v>426</v>
      </c>
      <c r="BE26" s="2" t="s">
        <v>290</v>
      </c>
      <c r="BF26" s="2" t="s">
        <v>426</v>
      </c>
      <c r="BG26" s="2" t="s">
        <v>426</v>
      </c>
      <c r="BH26" s="2" t="s">
        <v>426</v>
      </c>
      <c r="BI26" s="2" t="s">
        <v>426</v>
      </c>
      <c r="BJ26" s="2" t="s">
        <v>426</v>
      </c>
      <c r="BK26" s="2" t="s">
        <v>426</v>
      </c>
      <c r="BL26" s="2" t="s">
        <v>426</v>
      </c>
      <c r="BM26" s="2" t="s">
        <v>426</v>
      </c>
      <c r="BN26" s="2" t="s">
        <v>426</v>
      </c>
      <c r="BO26" s="2" t="s">
        <v>426</v>
      </c>
      <c r="BP26" s="2" t="s">
        <v>426</v>
      </c>
      <c r="BQ26" s="2" t="s">
        <v>426</v>
      </c>
      <c r="BR26" s="2" t="s">
        <v>426</v>
      </c>
      <c r="BS26" s="2" t="s">
        <v>426</v>
      </c>
      <c r="BT26" s="2" t="s">
        <v>426</v>
      </c>
      <c r="BU26" s="2" t="s">
        <v>426</v>
      </c>
      <c r="BV26" s="2" t="s">
        <v>426</v>
      </c>
      <c r="BW26" s="2" t="s">
        <v>426</v>
      </c>
      <c r="BX26" s="2" t="s">
        <v>426</v>
      </c>
      <c r="BY26" s="2" t="s">
        <v>426</v>
      </c>
      <c r="BZ26" s="2" t="s">
        <v>426</v>
      </c>
      <c r="CA26" s="2" t="s">
        <v>426</v>
      </c>
      <c r="CB26" s="2" t="s">
        <v>426</v>
      </c>
      <c r="CC26" s="2" t="s">
        <v>426</v>
      </c>
      <c r="CD26" s="2" t="s">
        <v>426</v>
      </c>
      <c r="CE26" s="2" t="s">
        <v>426</v>
      </c>
      <c r="CF26" s="2" t="s">
        <v>426</v>
      </c>
      <c r="CG26" s="25" t="s">
        <v>426</v>
      </c>
      <c r="CH26" s="2" t="s">
        <v>426</v>
      </c>
      <c r="CI26" s="2" t="s">
        <v>426</v>
      </c>
      <c r="CJ26" s="2" t="s">
        <v>426</v>
      </c>
      <c r="CK26" s="2" t="s">
        <v>426</v>
      </c>
      <c r="CL26" s="2" t="s">
        <v>426</v>
      </c>
      <c r="CM26" s="2" t="s">
        <v>426</v>
      </c>
      <c r="CN26" s="2" t="s">
        <v>426</v>
      </c>
      <c r="CO26" s="2" t="s">
        <v>426</v>
      </c>
      <c r="CP26" s="2" t="s">
        <v>426</v>
      </c>
      <c r="CQ26" s="2" t="s">
        <v>426</v>
      </c>
      <c r="CR26" s="2" t="s">
        <v>426</v>
      </c>
      <c r="CS26" s="2" t="s">
        <v>426</v>
      </c>
      <c r="CT26" s="2" t="s">
        <v>426</v>
      </c>
      <c r="CU26" s="2" t="s">
        <v>426</v>
      </c>
      <c r="CV26" s="2" t="s">
        <v>426</v>
      </c>
      <c r="CW26" s="2" t="s">
        <v>426</v>
      </c>
      <c r="CX26" s="2" t="s">
        <v>426</v>
      </c>
      <c r="CY26" s="2" t="s">
        <v>426</v>
      </c>
      <c r="CZ26" s="2" t="s">
        <v>426</v>
      </c>
      <c r="DA26" s="2" t="s">
        <v>426</v>
      </c>
      <c r="DB26" s="2" t="s">
        <v>426</v>
      </c>
      <c r="DC26" s="2" t="s">
        <v>426</v>
      </c>
      <c r="DD26" s="2" t="s">
        <v>426</v>
      </c>
      <c r="DE26" s="2" t="s">
        <v>426</v>
      </c>
      <c r="DF26" s="2" t="s">
        <v>426</v>
      </c>
      <c r="DG26" s="2" t="s">
        <v>426</v>
      </c>
      <c r="DH26" s="2" t="s">
        <v>426</v>
      </c>
      <c r="DI26" s="2" t="s">
        <v>426</v>
      </c>
      <c r="DJ26" s="2" t="s">
        <v>426</v>
      </c>
      <c r="DK26" s="2" t="s">
        <v>426</v>
      </c>
      <c r="DL26" s="2" t="s">
        <v>426</v>
      </c>
      <c r="DM26" s="25" t="s">
        <v>426</v>
      </c>
      <c r="DN26" s="2" t="s">
        <v>211</v>
      </c>
      <c r="DO26" s="2" t="s">
        <v>426</v>
      </c>
      <c r="DP26" s="2" t="s">
        <v>211</v>
      </c>
      <c r="DQ26" s="2" t="s">
        <v>426</v>
      </c>
      <c r="DR26" s="2" t="s">
        <v>211</v>
      </c>
      <c r="DS26" s="2" t="s">
        <v>426</v>
      </c>
      <c r="DT26" s="2" t="s">
        <v>211</v>
      </c>
      <c r="DU26" s="2" t="s">
        <v>426</v>
      </c>
      <c r="DV26" s="2" t="s">
        <v>426</v>
      </c>
      <c r="DW26" s="2" t="s">
        <v>426</v>
      </c>
      <c r="DX26" s="2" t="s">
        <v>426</v>
      </c>
      <c r="DY26" s="2" t="s">
        <v>426</v>
      </c>
      <c r="DZ26" s="2" t="s">
        <v>426</v>
      </c>
      <c r="EA26" s="2" t="s">
        <v>426</v>
      </c>
      <c r="EB26" s="2" t="s">
        <v>426</v>
      </c>
      <c r="EC26" s="2" t="s">
        <v>426</v>
      </c>
      <c r="ED26" s="2" t="s">
        <v>426</v>
      </c>
      <c r="EE26" s="2" t="s">
        <v>426</v>
      </c>
      <c r="EF26" s="2" t="s">
        <v>426</v>
      </c>
      <c r="EG26" s="2" t="s">
        <v>426</v>
      </c>
      <c r="EH26" s="2" t="s">
        <v>426</v>
      </c>
      <c r="EI26" s="2" t="s">
        <v>426</v>
      </c>
      <c r="EJ26" s="2" t="s">
        <v>426</v>
      </c>
      <c r="EK26" s="2" t="s">
        <v>426</v>
      </c>
      <c r="EL26" s="2" t="s">
        <v>426</v>
      </c>
      <c r="EM26" s="2" t="s">
        <v>426</v>
      </c>
      <c r="EN26" s="2" t="s">
        <v>426</v>
      </c>
      <c r="EO26" s="2" t="s">
        <v>426</v>
      </c>
      <c r="EP26" s="2" t="s">
        <v>426</v>
      </c>
      <c r="EQ26" s="2" t="s">
        <v>426</v>
      </c>
      <c r="ER26" s="2" t="s">
        <v>426</v>
      </c>
      <c r="ES26" s="2" t="s">
        <v>426</v>
      </c>
      <c r="ET26" s="2" t="s">
        <v>426</v>
      </c>
    </row>
    <row r="27" spans="1:150" ht="17.25" customHeight="1" x14ac:dyDescent="0.25">
      <c r="A27" s="20">
        <v>32544506</v>
      </c>
      <c r="B27" s="22">
        <v>45216.520289351851</v>
      </c>
      <c r="C27" s="23" t="s">
        <v>1016</v>
      </c>
      <c r="D27" s="21" t="s">
        <v>1127</v>
      </c>
      <c r="E27" s="21" t="s">
        <v>3</v>
      </c>
      <c r="F27" s="21" t="s">
        <v>361</v>
      </c>
      <c r="G27" s="21" t="s">
        <v>254</v>
      </c>
      <c r="H27" s="21" t="s">
        <v>1154</v>
      </c>
      <c r="I27" s="21" t="s">
        <v>560</v>
      </c>
      <c r="J27" s="21" t="s">
        <v>41</v>
      </c>
      <c r="K27" s="21" t="s">
        <v>594</v>
      </c>
      <c r="L27" s="24" t="s">
        <v>1050</v>
      </c>
      <c r="M27" s="24" t="s">
        <v>457</v>
      </c>
      <c r="N27" s="2" t="s">
        <v>426</v>
      </c>
      <c r="O27" s="3" t="s">
        <v>457</v>
      </c>
      <c r="P27" s="2" t="s">
        <v>426</v>
      </c>
      <c r="Q27" s="2" t="s">
        <v>1118</v>
      </c>
      <c r="R27" s="2" t="s">
        <v>426</v>
      </c>
      <c r="S27" s="2" t="s">
        <v>965</v>
      </c>
      <c r="T27" s="2" t="s">
        <v>211</v>
      </c>
      <c r="U27" s="3" t="s">
        <v>171</v>
      </c>
      <c r="V27" s="2" t="s">
        <v>62</v>
      </c>
      <c r="W27" s="2" t="s">
        <v>62</v>
      </c>
      <c r="X27" s="2" t="s">
        <v>382</v>
      </c>
      <c r="Y27" s="2" t="s">
        <v>62</v>
      </c>
      <c r="Z27" s="2" t="s">
        <v>62</v>
      </c>
      <c r="AA27" s="2" t="s">
        <v>941</v>
      </c>
      <c r="AB27" s="2" t="s">
        <v>941</v>
      </c>
      <c r="AC27" s="2" t="s">
        <v>62</v>
      </c>
      <c r="AD27" s="2" t="s">
        <v>941</v>
      </c>
      <c r="AE27" s="2" t="s">
        <v>426</v>
      </c>
      <c r="AF27" s="2" t="s">
        <v>426</v>
      </c>
      <c r="AG27" s="2" t="s">
        <v>693</v>
      </c>
      <c r="AH27" s="2" t="s">
        <v>276</v>
      </c>
      <c r="AI27" s="2" t="s">
        <v>426</v>
      </c>
      <c r="AJ27" s="3" t="s">
        <v>1121</v>
      </c>
      <c r="AK27" s="2" t="s">
        <v>426</v>
      </c>
      <c r="AL27" s="2" t="s">
        <v>426</v>
      </c>
      <c r="AM27" s="2" t="s">
        <v>426</v>
      </c>
      <c r="AN27" s="2" t="s">
        <v>506</v>
      </c>
      <c r="AO27" s="2" t="s">
        <v>221</v>
      </c>
      <c r="AP27" s="2" t="s">
        <v>62</v>
      </c>
      <c r="AQ27" s="2" t="s">
        <v>62</v>
      </c>
      <c r="AR27" s="2" t="s">
        <v>1025</v>
      </c>
      <c r="AS27" s="2" t="s">
        <v>62</v>
      </c>
      <c r="AT27" s="2" t="s">
        <v>204</v>
      </c>
      <c r="AU27" s="2" t="s">
        <v>276</v>
      </c>
      <c r="AV27" s="2" t="s">
        <v>276</v>
      </c>
      <c r="AW27" s="2" t="s">
        <v>426</v>
      </c>
      <c r="AX27" s="2" t="s">
        <v>544</v>
      </c>
      <c r="AY27" s="2" t="s">
        <v>426</v>
      </c>
      <c r="AZ27" s="2" t="s">
        <v>72</v>
      </c>
      <c r="BA27" s="2" t="s">
        <v>72</v>
      </c>
      <c r="BB27" s="2" t="s">
        <v>426</v>
      </c>
      <c r="BC27" s="2" t="s">
        <v>426</v>
      </c>
      <c r="BD27" s="2" t="s">
        <v>426</v>
      </c>
      <c r="BE27" s="2" t="s">
        <v>768</v>
      </c>
      <c r="BF27" s="2" t="s">
        <v>426</v>
      </c>
      <c r="BG27" s="2" t="s">
        <v>426</v>
      </c>
      <c r="BH27" s="2" t="s">
        <v>426</v>
      </c>
      <c r="BI27" s="2" t="s">
        <v>426</v>
      </c>
      <c r="BJ27" s="2" t="s">
        <v>426</v>
      </c>
      <c r="BK27" s="2" t="s">
        <v>426</v>
      </c>
      <c r="BL27" s="2" t="s">
        <v>426</v>
      </c>
      <c r="BM27" s="2" t="s">
        <v>426</v>
      </c>
      <c r="BN27" s="2" t="s">
        <v>426</v>
      </c>
      <c r="BO27" s="2" t="s">
        <v>426</v>
      </c>
      <c r="BP27" s="2" t="s">
        <v>426</v>
      </c>
      <c r="BQ27" s="2" t="s">
        <v>426</v>
      </c>
      <c r="BR27" s="2" t="s">
        <v>426</v>
      </c>
      <c r="BS27" s="2" t="s">
        <v>426</v>
      </c>
      <c r="BT27" s="2" t="s">
        <v>426</v>
      </c>
      <c r="BU27" s="2" t="s">
        <v>426</v>
      </c>
      <c r="BV27" s="2" t="s">
        <v>426</v>
      </c>
      <c r="BW27" s="2" t="s">
        <v>426</v>
      </c>
      <c r="BX27" s="2" t="s">
        <v>426</v>
      </c>
      <c r="BY27" s="2" t="s">
        <v>426</v>
      </c>
      <c r="BZ27" s="2" t="s">
        <v>426</v>
      </c>
      <c r="CA27" s="2" t="s">
        <v>426</v>
      </c>
      <c r="CB27" s="2" t="s">
        <v>426</v>
      </c>
      <c r="CC27" s="2" t="s">
        <v>426</v>
      </c>
      <c r="CD27" s="2" t="s">
        <v>426</v>
      </c>
      <c r="CE27" s="2" t="s">
        <v>426</v>
      </c>
      <c r="CF27" s="2" t="s">
        <v>426</v>
      </c>
      <c r="CG27" s="25" t="s">
        <v>426</v>
      </c>
      <c r="CH27" s="2" t="s">
        <v>426</v>
      </c>
      <c r="CI27" s="2" t="s">
        <v>426</v>
      </c>
      <c r="CJ27" s="2" t="s">
        <v>426</v>
      </c>
      <c r="CK27" s="2" t="s">
        <v>426</v>
      </c>
      <c r="CL27" s="2" t="s">
        <v>426</v>
      </c>
      <c r="CM27" s="2" t="s">
        <v>426</v>
      </c>
      <c r="CN27" s="2" t="s">
        <v>426</v>
      </c>
      <c r="CO27" s="2" t="s">
        <v>426</v>
      </c>
      <c r="CP27" s="2" t="s">
        <v>426</v>
      </c>
      <c r="CQ27" s="2" t="s">
        <v>426</v>
      </c>
      <c r="CR27" s="2" t="s">
        <v>426</v>
      </c>
      <c r="CS27" s="2" t="s">
        <v>426</v>
      </c>
      <c r="CT27" s="2" t="s">
        <v>426</v>
      </c>
      <c r="CU27" s="2" t="s">
        <v>426</v>
      </c>
      <c r="CV27" s="2" t="s">
        <v>426</v>
      </c>
      <c r="CW27" s="2" t="s">
        <v>426</v>
      </c>
      <c r="CX27" s="2" t="s">
        <v>426</v>
      </c>
      <c r="CY27" s="2" t="s">
        <v>426</v>
      </c>
      <c r="CZ27" s="2" t="s">
        <v>426</v>
      </c>
      <c r="DA27" s="2" t="s">
        <v>426</v>
      </c>
      <c r="DB27" s="2" t="s">
        <v>426</v>
      </c>
      <c r="DC27" s="2" t="s">
        <v>426</v>
      </c>
      <c r="DD27" s="2" t="s">
        <v>426</v>
      </c>
      <c r="DE27" s="2" t="s">
        <v>426</v>
      </c>
      <c r="DF27" s="2" t="s">
        <v>426</v>
      </c>
      <c r="DG27" s="2" t="s">
        <v>426</v>
      </c>
      <c r="DH27" s="2" t="s">
        <v>426</v>
      </c>
      <c r="DI27" s="2" t="s">
        <v>426</v>
      </c>
      <c r="DJ27" s="2" t="s">
        <v>426</v>
      </c>
      <c r="DK27" s="2" t="s">
        <v>426</v>
      </c>
      <c r="DL27" s="2" t="s">
        <v>426</v>
      </c>
      <c r="DM27" s="25" t="s">
        <v>426</v>
      </c>
      <c r="DN27" s="2" t="s">
        <v>211</v>
      </c>
      <c r="DO27" s="2" t="s">
        <v>426</v>
      </c>
      <c r="DP27" s="2" t="s">
        <v>211</v>
      </c>
      <c r="DQ27" s="2" t="s">
        <v>426</v>
      </c>
      <c r="DR27" s="2" t="s">
        <v>211</v>
      </c>
      <c r="DS27" s="2" t="s">
        <v>426</v>
      </c>
      <c r="DT27" s="2" t="s">
        <v>211</v>
      </c>
      <c r="DU27" s="2" t="s">
        <v>426</v>
      </c>
      <c r="DV27" s="2" t="s">
        <v>426</v>
      </c>
      <c r="DW27" s="2" t="s">
        <v>426</v>
      </c>
      <c r="DX27" s="2" t="s">
        <v>426</v>
      </c>
      <c r="DY27" s="2" t="s">
        <v>426</v>
      </c>
      <c r="DZ27" s="2" t="s">
        <v>426</v>
      </c>
      <c r="EA27" s="2" t="s">
        <v>426</v>
      </c>
      <c r="EB27" s="2" t="s">
        <v>426</v>
      </c>
      <c r="EC27" s="2" t="s">
        <v>426</v>
      </c>
      <c r="ED27" s="2" t="s">
        <v>426</v>
      </c>
      <c r="EE27" s="2" t="s">
        <v>426</v>
      </c>
      <c r="EF27" s="2" t="s">
        <v>426</v>
      </c>
      <c r="EG27" s="2" t="s">
        <v>426</v>
      </c>
      <c r="EH27" s="2" t="s">
        <v>426</v>
      </c>
      <c r="EI27" s="2" t="s">
        <v>426</v>
      </c>
      <c r="EJ27" s="2" t="s">
        <v>426</v>
      </c>
      <c r="EK27" s="2" t="s">
        <v>426</v>
      </c>
      <c r="EL27" s="2" t="s">
        <v>426</v>
      </c>
      <c r="EM27" s="2" t="s">
        <v>426</v>
      </c>
      <c r="EN27" s="2" t="s">
        <v>426</v>
      </c>
      <c r="EO27" s="2" t="s">
        <v>426</v>
      </c>
      <c r="EP27" s="2" t="s">
        <v>426</v>
      </c>
      <c r="EQ27" s="2" t="s">
        <v>426</v>
      </c>
      <c r="ER27" s="2" t="s">
        <v>426</v>
      </c>
      <c r="ES27" s="2" t="s">
        <v>426</v>
      </c>
      <c r="ET27" s="2" t="s">
        <v>426</v>
      </c>
    </row>
    <row r="28" spans="1:150" ht="17.25" customHeight="1" x14ac:dyDescent="0.25">
      <c r="A28" s="20">
        <v>32545280</v>
      </c>
      <c r="B28" s="22">
        <v>45216.529305555552</v>
      </c>
      <c r="C28" s="23" t="s">
        <v>689</v>
      </c>
      <c r="D28" s="21" t="s">
        <v>1106</v>
      </c>
      <c r="E28" s="21" t="s">
        <v>827</v>
      </c>
      <c r="F28" s="21" t="s">
        <v>361</v>
      </c>
      <c r="G28" s="21" t="s">
        <v>725</v>
      </c>
      <c r="H28" s="21" t="s">
        <v>1152</v>
      </c>
      <c r="I28" s="21" t="s">
        <v>391</v>
      </c>
      <c r="J28" s="21" t="s">
        <v>197</v>
      </c>
      <c r="K28" s="21" t="s">
        <v>148</v>
      </c>
      <c r="L28" s="24" t="s">
        <v>501</v>
      </c>
      <c r="M28" s="24" t="s">
        <v>1066</v>
      </c>
      <c r="N28" s="2" t="s">
        <v>426</v>
      </c>
      <c r="O28" s="3" t="s">
        <v>1066</v>
      </c>
      <c r="P28" s="2" t="s">
        <v>426</v>
      </c>
      <c r="Q28" s="2" t="s">
        <v>755</v>
      </c>
      <c r="R28" s="2" t="s">
        <v>426</v>
      </c>
      <c r="S28" s="2" t="s">
        <v>965</v>
      </c>
      <c r="T28" s="2" t="s">
        <v>211</v>
      </c>
      <c r="U28" s="3" t="s">
        <v>1001</v>
      </c>
      <c r="V28" s="2" t="s">
        <v>941</v>
      </c>
      <c r="W28" s="2" t="s">
        <v>62</v>
      </c>
      <c r="X28" s="2" t="s">
        <v>62</v>
      </c>
      <c r="Y28" s="2" t="s">
        <v>62</v>
      </c>
      <c r="Z28" s="2" t="s">
        <v>941</v>
      </c>
      <c r="AA28" s="2" t="s">
        <v>941</v>
      </c>
      <c r="AB28" s="2" t="s">
        <v>62</v>
      </c>
      <c r="AC28" s="2" t="s">
        <v>62</v>
      </c>
      <c r="AD28" s="2" t="s">
        <v>62</v>
      </c>
      <c r="AE28" s="2" t="s">
        <v>62</v>
      </c>
      <c r="AF28" s="2" t="s">
        <v>941</v>
      </c>
      <c r="AG28" s="2" t="s">
        <v>693</v>
      </c>
      <c r="AH28" s="2" t="s">
        <v>365</v>
      </c>
      <c r="AI28" s="2" t="s">
        <v>426</v>
      </c>
      <c r="AJ28" s="3" t="s">
        <v>1021</v>
      </c>
      <c r="AK28" s="2" t="s">
        <v>426</v>
      </c>
      <c r="AL28" s="2" t="s">
        <v>426</v>
      </c>
      <c r="AM28" s="2" t="s">
        <v>426</v>
      </c>
      <c r="AN28" s="2" t="s">
        <v>506</v>
      </c>
      <c r="AO28" s="2" t="s">
        <v>221</v>
      </c>
      <c r="AP28" s="2" t="s">
        <v>62</v>
      </c>
      <c r="AQ28" s="2" t="s">
        <v>62</v>
      </c>
      <c r="AR28" s="2" t="s">
        <v>1025</v>
      </c>
      <c r="AS28" s="2" t="s">
        <v>62</v>
      </c>
      <c r="AT28" s="2" t="s">
        <v>204</v>
      </c>
      <c r="AU28" s="2" t="s">
        <v>365</v>
      </c>
      <c r="AV28" s="2" t="s">
        <v>365</v>
      </c>
      <c r="AW28" s="2" t="s">
        <v>426</v>
      </c>
      <c r="AX28" s="2" t="s">
        <v>613</v>
      </c>
      <c r="AY28" s="2" t="s">
        <v>426</v>
      </c>
      <c r="AZ28" s="3" t="s">
        <v>324</v>
      </c>
      <c r="BA28" s="3" t="s">
        <v>854</v>
      </c>
      <c r="BB28" s="1" t="s">
        <v>719</v>
      </c>
      <c r="BC28" s="2" t="s">
        <v>426</v>
      </c>
      <c r="BD28" s="2" t="s">
        <v>426</v>
      </c>
      <c r="BE28" s="2" t="s">
        <v>87</v>
      </c>
      <c r="BF28" s="2" t="s">
        <v>426</v>
      </c>
      <c r="BG28" s="2" t="s">
        <v>426</v>
      </c>
      <c r="BH28" s="2" t="s">
        <v>426</v>
      </c>
      <c r="BI28" s="2" t="s">
        <v>426</v>
      </c>
      <c r="BJ28" s="2" t="s">
        <v>426</v>
      </c>
      <c r="BK28" s="2" t="s">
        <v>426</v>
      </c>
      <c r="BL28" s="2" t="s">
        <v>426</v>
      </c>
      <c r="BM28" s="2" t="s">
        <v>426</v>
      </c>
      <c r="BN28" s="2" t="s">
        <v>426</v>
      </c>
      <c r="BO28" s="2" t="s">
        <v>426</v>
      </c>
      <c r="BP28" s="2" t="s">
        <v>426</v>
      </c>
      <c r="BQ28" s="2" t="s">
        <v>426</v>
      </c>
      <c r="BR28" s="2" t="s">
        <v>426</v>
      </c>
      <c r="BS28" s="2" t="s">
        <v>426</v>
      </c>
      <c r="BT28" s="2" t="s">
        <v>426</v>
      </c>
      <c r="BU28" s="2" t="s">
        <v>426</v>
      </c>
      <c r="BV28" s="2" t="s">
        <v>426</v>
      </c>
      <c r="BW28" s="2" t="s">
        <v>426</v>
      </c>
      <c r="BX28" s="2" t="s">
        <v>426</v>
      </c>
      <c r="BY28" s="2" t="s">
        <v>426</v>
      </c>
      <c r="BZ28" s="2" t="s">
        <v>426</v>
      </c>
      <c r="CA28" s="2" t="s">
        <v>426</v>
      </c>
      <c r="CB28" s="2" t="s">
        <v>426</v>
      </c>
      <c r="CC28" s="2" t="s">
        <v>426</v>
      </c>
      <c r="CD28" s="2" t="s">
        <v>426</v>
      </c>
      <c r="CE28" s="2" t="s">
        <v>426</v>
      </c>
      <c r="CF28" s="2" t="s">
        <v>426</v>
      </c>
      <c r="CG28" s="25" t="s">
        <v>426</v>
      </c>
      <c r="CH28" s="2" t="s">
        <v>426</v>
      </c>
      <c r="CI28" s="2" t="s">
        <v>426</v>
      </c>
      <c r="CJ28" s="2" t="s">
        <v>426</v>
      </c>
      <c r="CK28" s="2" t="s">
        <v>426</v>
      </c>
      <c r="CL28" s="2" t="s">
        <v>426</v>
      </c>
      <c r="CM28" s="2" t="s">
        <v>426</v>
      </c>
      <c r="CN28" s="2" t="s">
        <v>426</v>
      </c>
      <c r="CO28" s="2" t="s">
        <v>426</v>
      </c>
      <c r="CP28" s="2" t="s">
        <v>426</v>
      </c>
      <c r="CQ28" s="2" t="s">
        <v>426</v>
      </c>
      <c r="CR28" s="2" t="s">
        <v>426</v>
      </c>
      <c r="CS28" s="2" t="s">
        <v>426</v>
      </c>
      <c r="CT28" s="2" t="s">
        <v>426</v>
      </c>
      <c r="CU28" s="2" t="s">
        <v>426</v>
      </c>
      <c r="CV28" s="2" t="s">
        <v>426</v>
      </c>
      <c r="CW28" s="2" t="s">
        <v>426</v>
      </c>
      <c r="CX28" s="2" t="s">
        <v>426</v>
      </c>
      <c r="CY28" s="2" t="s">
        <v>426</v>
      </c>
      <c r="CZ28" s="2" t="s">
        <v>426</v>
      </c>
      <c r="DA28" s="2" t="s">
        <v>426</v>
      </c>
      <c r="DB28" s="2" t="s">
        <v>426</v>
      </c>
      <c r="DC28" s="2" t="s">
        <v>426</v>
      </c>
      <c r="DD28" s="2" t="s">
        <v>426</v>
      </c>
      <c r="DE28" s="2" t="s">
        <v>426</v>
      </c>
      <c r="DF28" s="2" t="s">
        <v>426</v>
      </c>
      <c r="DG28" s="2" t="s">
        <v>426</v>
      </c>
      <c r="DH28" s="2" t="s">
        <v>426</v>
      </c>
      <c r="DI28" s="2" t="s">
        <v>426</v>
      </c>
      <c r="DJ28" s="2" t="s">
        <v>426</v>
      </c>
      <c r="DK28" s="2" t="s">
        <v>426</v>
      </c>
      <c r="DL28" s="2" t="s">
        <v>426</v>
      </c>
      <c r="DM28" s="25" t="s">
        <v>426</v>
      </c>
      <c r="DN28" s="2" t="s">
        <v>211</v>
      </c>
      <c r="DO28" s="2" t="s">
        <v>426</v>
      </c>
      <c r="DP28" s="2" t="s">
        <v>211</v>
      </c>
      <c r="DQ28" s="2" t="s">
        <v>426</v>
      </c>
      <c r="DR28" s="2" t="s">
        <v>211</v>
      </c>
      <c r="DS28" s="2" t="s">
        <v>426</v>
      </c>
      <c r="DT28" s="2" t="s">
        <v>211</v>
      </c>
      <c r="DU28" s="2" t="s">
        <v>426</v>
      </c>
      <c r="DV28" s="2" t="s">
        <v>426</v>
      </c>
      <c r="DW28" s="2" t="s">
        <v>426</v>
      </c>
      <c r="DX28" s="2" t="s">
        <v>426</v>
      </c>
      <c r="DY28" s="2" t="s">
        <v>426</v>
      </c>
      <c r="DZ28" s="2" t="s">
        <v>426</v>
      </c>
      <c r="EA28" s="2" t="s">
        <v>426</v>
      </c>
      <c r="EB28" s="2" t="s">
        <v>426</v>
      </c>
      <c r="EC28" s="2" t="s">
        <v>426</v>
      </c>
      <c r="ED28" s="2" t="s">
        <v>426</v>
      </c>
      <c r="EE28" s="2" t="s">
        <v>426</v>
      </c>
      <c r="EF28" s="2" t="s">
        <v>426</v>
      </c>
      <c r="EG28" s="2" t="s">
        <v>426</v>
      </c>
      <c r="EH28" s="2" t="s">
        <v>426</v>
      </c>
      <c r="EI28" s="2" t="s">
        <v>426</v>
      </c>
      <c r="EJ28" s="2" t="s">
        <v>426</v>
      </c>
      <c r="EK28" s="2" t="s">
        <v>426</v>
      </c>
      <c r="EL28" s="2" t="s">
        <v>426</v>
      </c>
      <c r="EM28" s="2" t="s">
        <v>426</v>
      </c>
      <c r="EN28" s="2" t="s">
        <v>426</v>
      </c>
      <c r="EO28" s="2" t="s">
        <v>426</v>
      </c>
      <c r="EP28" s="2" t="s">
        <v>426</v>
      </c>
      <c r="EQ28" s="2" t="s">
        <v>426</v>
      </c>
      <c r="ER28" s="2" t="s">
        <v>426</v>
      </c>
      <c r="ES28" s="2" t="s">
        <v>426</v>
      </c>
      <c r="ET28" s="2" t="s">
        <v>426</v>
      </c>
    </row>
    <row r="29" spans="1:150" ht="17.25" customHeight="1" x14ac:dyDescent="0.25">
      <c r="A29" s="20">
        <v>32545878</v>
      </c>
      <c r="B29" s="22">
        <v>45216.54042824074</v>
      </c>
      <c r="C29" s="23" t="s">
        <v>1016</v>
      </c>
      <c r="D29" s="21" t="s">
        <v>1127</v>
      </c>
      <c r="E29" s="21" t="s">
        <v>833</v>
      </c>
      <c r="F29" s="21" t="s">
        <v>361</v>
      </c>
      <c r="G29" s="21" t="s">
        <v>254</v>
      </c>
      <c r="H29" s="21" t="s">
        <v>1152</v>
      </c>
      <c r="I29" s="21" t="s">
        <v>375</v>
      </c>
      <c r="J29" s="21" t="s">
        <v>417</v>
      </c>
      <c r="K29" s="21" t="s">
        <v>433</v>
      </c>
      <c r="L29" s="24" t="s">
        <v>1050</v>
      </c>
      <c r="M29" s="24" t="s">
        <v>106</v>
      </c>
      <c r="N29" s="2" t="s">
        <v>426</v>
      </c>
      <c r="O29" s="3" t="s">
        <v>106</v>
      </c>
      <c r="P29" s="2" t="s">
        <v>426</v>
      </c>
      <c r="Q29" s="2" t="s">
        <v>1118</v>
      </c>
      <c r="R29" s="2" t="s">
        <v>426</v>
      </c>
      <c r="S29" s="2" t="s">
        <v>965</v>
      </c>
      <c r="T29" s="2" t="s">
        <v>211</v>
      </c>
      <c r="U29" s="3" t="s">
        <v>1001</v>
      </c>
      <c r="V29" s="2" t="s">
        <v>62</v>
      </c>
      <c r="W29" s="2" t="s">
        <v>62</v>
      </c>
      <c r="X29" s="2" t="s">
        <v>941</v>
      </c>
      <c r="Y29" s="2" t="s">
        <v>62</v>
      </c>
      <c r="Z29" s="2" t="s">
        <v>941</v>
      </c>
      <c r="AA29" s="2" t="s">
        <v>941</v>
      </c>
      <c r="AB29" s="2" t="s">
        <v>62</v>
      </c>
      <c r="AC29" s="2" t="s">
        <v>62</v>
      </c>
      <c r="AD29" s="2" t="s">
        <v>62</v>
      </c>
      <c r="AE29" s="2" t="s">
        <v>426</v>
      </c>
      <c r="AF29" s="2" t="s">
        <v>426</v>
      </c>
      <c r="AG29" s="2" t="s">
        <v>693</v>
      </c>
      <c r="AH29" s="2" t="s">
        <v>75</v>
      </c>
      <c r="AI29" s="2" t="s">
        <v>426</v>
      </c>
      <c r="AJ29" s="3" t="s">
        <v>886</v>
      </c>
      <c r="AK29" s="2" t="s">
        <v>426</v>
      </c>
      <c r="AL29" s="2" t="s">
        <v>426</v>
      </c>
      <c r="AM29" s="2" t="s">
        <v>426</v>
      </c>
      <c r="AN29" s="2" t="s">
        <v>506</v>
      </c>
      <c r="AO29" s="2" t="s">
        <v>221</v>
      </c>
      <c r="AP29" s="2" t="s">
        <v>62</v>
      </c>
      <c r="AQ29" s="2" t="s">
        <v>62</v>
      </c>
      <c r="AR29" s="2" t="s">
        <v>1025</v>
      </c>
      <c r="AS29" s="2" t="s">
        <v>62</v>
      </c>
      <c r="AT29" s="2" t="s">
        <v>204</v>
      </c>
      <c r="AU29" s="2" t="s">
        <v>75</v>
      </c>
      <c r="AV29" s="2" t="s">
        <v>75</v>
      </c>
      <c r="AW29" s="2" t="s">
        <v>426</v>
      </c>
      <c r="AX29" s="2" t="s">
        <v>1002</v>
      </c>
      <c r="AY29" s="2" t="s">
        <v>426</v>
      </c>
      <c r="AZ29" s="3" t="s">
        <v>591</v>
      </c>
      <c r="BA29" s="3" t="s">
        <v>874</v>
      </c>
      <c r="BB29" s="1" t="s">
        <v>798</v>
      </c>
      <c r="BC29" s="2" t="s">
        <v>426</v>
      </c>
      <c r="BD29" s="2" t="s">
        <v>426</v>
      </c>
      <c r="BE29" s="2" t="s">
        <v>110</v>
      </c>
      <c r="BF29" s="2" t="s">
        <v>426</v>
      </c>
      <c r="BG29" s="2" t="s">
        <v>426</v>
      </c>
      <c r="BH29" s="2" t="s">
        <v>426</v>
      </c>
      <c r="BI29" s="2" t="s">
        <v>426</v>
      </c>
      <c r="BJ29" s="2" t="s">
        <v>426</v>
      </c>
      <c r="BK29" s="2" t="s">
        <v>426</v>
      </c>
      <c r="BL29" s="2" t="s">
        <v>426</v>
      </c>
      <c r="BM29" s="2" t="s">
        <v>426</v>
      </c>
      <c r="BN29" s="2" t="s">
        <v>426</v>
      </c>
      <c r="BO29" s="2" t="s">
        <v>426</v>
      </c>
      <c r="BP29" s="2" t="s">
        <v>426</v>
      </c>
      <c r="BQ29" s="2" t="s">
        <v>426</v>
      </c>
      <c r="BR29" s="2" t="s">
        <v>426</v>
      </c>
      <c r="BS29" s="2" t="s">
        <v>426</v>
      </c>
      <c r="BT29" s="2" t="s">
        <v>426</v>
      </c>
      <c r="BU29" s="2" t="s">
        <v>426</v>
      </c>
      <c r="BV29" s="2" t="s">
        <v>426</v>
      </c>
      <c r="BW29" s="2" t="s">
        <v>426</v>
      </c>
      <c r="BX29" s="2" t="s">
        <v>426</v>
      </c>
      <c r="BY29" s="2" t="s">
        <v>426</v>
      </c>
      <c r="BZ29" s="2" t="s">
        <v>426</v>
      </c>
      <c r="CA29" s="2" t="s">
        <v>426</v>
      </c>
      <c r="CB29" s="2" t="s">
        <v>426</v>
      </c>
      <c r="CC29" s="2" t="s">
        <v>426</v>
      </c>
      <c r="CD29" s="2" t="s">
        <v>426</v>
      </c>
      <c r="CE29" s="2" t="s">
        <v>426</v>
      </c>
      <c r="CF29" s="2" t="s">
        <v>426</v>
      </c>
      <c r="CG29" s="25" t="s">
        <v>426</v>
      </c>
      <c r="CH29" s="2" t="s">
        <v>426</v>
      </c>
      <c r="CI29" s="2" t="s">
        <v>426</v>
      </c>
      <c r="CJ29" s="2" t="s">
        <v>426</v>
      </c>
      <c r="CK29" s="2" t="s">
        <v>426</v>
      </c>
      <c r="CL29" s="2" t="s">
        <v>426</v>
      </c>
      <c r="CM29" s="2" t="s">
        <v>426</v>
      </c>
      <c r="CN29" s="2" t="s">
        <v>426</v>
      </c>
      <c r="CO29" s="2" t="s">
        <v>426</v>
      </c>
      <c r="CP29" s="2" t="s">
        <v>426</v>
      </c>
      <c r="CQ29" s="2" t="s">
        <v>426</v>
      </c>
      <c r="CR29" s="2" t="s">
        <v>426</v>
      </c>
      <c r="CS29" s="2" t="s">
        <v>426</v>
      </c>
      <c r="CT29" s="2" t="s">
        <v>426</v>
      </c>
      <c r="CU29" s="2" t="s">
        <v>426</v>
      </c>
      <c r="CV29" s="2" t="s">
        <v>426</v>
      </c>
      <c r="CW29" s="2" t="s">
        <v>426</v>
      </c>
      <c r="CX29" s="2" t="s">
        <v>426</v>
      </c>
      <c r="CY29" s="2" t="s">
        <v>426</v>
      </c>
      <c r="CZ29" s="2" t="s">
        <v>426</v>
      </c>
      <c r="DA29" s="2" t="s">
        <v>426</v>
      </c>
      <c r="DB29" s="2" t="s">
        <v>426</v>
      </c>
      <c r="DC29" s="2" t="s">
        <v>426</v>
      </c>
      <c r="DD29" s="2" t="s">
        <v>426</v>
      </c>
      <c r="DE29" s="2" t="s">
        <v>426</v>
      </c>
      <c r="DF29" s="2" t="s">
        <v>426</v>
      </c>
      <c r="DG29" s="2" t="s">
        <v>426</v>
      </c>
      <c r="DH29" s="2" t="s">
        <v>426</v>
      </c>
      <c r="DI29" s="2" t="s">
        <v>426</v>
      </c>
      <c r="DJ29" s="2" t="s">
        <v>426</v>
      </c>
      <c r="DK29" s="2" t="s">
        <v>426</v>
      </c>
      <c r="DL29" s="2" t="s">
        <v>426</v>
      </c>
      <c r="DM29" s="25" t="s">
        <v>426</v>
      </c>
      <c r="DN29" s="2" t="s">
        <v>211</v>
      </c>
      <c r="DO29" s="2" t="s">
        <v>426</v>
      </c>
      <c r="DP29" s="2" t="s">
        <v>211</v>
      </c>
      <c r="DQ29" s="2" t="s">
        <v>426</v>
      </c>
      <c r="DR29" s="2" t="s">
        <v>211</v>
      </c>
      <c r="DS29" s="2" t="s">
        <v>426</v>
      </c>
      <c r="DT29" s="2" t="s">
        <v>211</v>
      </c>
      <c r="DU29" s="2" t="s">
        <v>426</v>
      </c>
      <c r="DV29" s="2" t="s">
        <v>426</v>
      </c>
      <c r="DW29" s="2" t="s">
        <v>426</v>
      </c>
      <c r="DX29" s="2" t="s">
        <v>426</v>
      </c>
      <c r="DY29" s="2" t="s">
        <v>426</v>
      </c>
      <c r="DZ29" s="2" t="s">
        <v>426</v>
      </c>
      <c r="EA29" s="2" t="s">
        <v>426</v>
      </c>
      <c r="EB29" s="2" t="s">
        <v>426</v>
      </c>
      <c r="EC29" s="2" t="s">
        <v>426</v>
      </c>
      <c r="ED29" s="2" t="s">
        <v>426</v>
      </c>
      <c r="EE29" s="2" t="s">
        <v>426</v>
      </c>
      <c r="EF29" s="2" t="s">
        <v>426</v>
      </c>
      <c r="EG29" s="2" t="s">
        <v>426</v>
      </c>
      <c r="EH29" s="2" t="s">
        <v>426</v>
      </c>
      <c r="EI29" s="2" t="s">
        <v>426</v>
      </c>
      <c r="EJ29" s="2" t="s">
        <v>426</v>
      </c>
      <c r="EK29" s="2" t="s">
        <v>426</v>
      </c>
      <c r="EL29" s="2" t="s">
        <v>426</v>
      </c>
      <c r="EM29" s="2" t="s">
        <v>426</v>
      </c>
      <c r="EN29" s="2" t="s">
        <v>426</v>
      </c>
      <c r="EO29" s="2" t="s">
        <v>426</v>
      </c>
      <c r="EP29" s="2" t="s">
        <v>426</v>
      </c>
      <c r="EQ29" s="2" t="s">
        <v>426</v>
      </c>
      <c r="ER29" s="2" t="s">
        <v>426</v>
      </c>
      <c r="ES29" s="2" t="s">
        <v>426</v>
      </c>
      <c r="ET29" s="2" t="s">
        <v>426</v>
      </c>
    </row>
    <row r="30" spans="1:150" ht="17.25" customHeight="1" x14ac:dyDescent="0.25">
      <c r="A30" s="20">
        <v>32546577</v>
      </c>
      <c r="B30" s="22">
        <v>45216.548773148148</v>
      </c>
      <c r="C30" s="23" t="s">
        <v>689</v>
      </c>
      <c r="D30" s="21" t="s">
        <v>1106</v>
      </c>
      <c r="E30" s="21" t="s">
        <v>979</v>
      </c>
      <c r="F30" s="21" t="s">
        <v>361</v>
      </c>
      <c r="G30" s="21" t="s">
        <v>725</v>
      </c>
      <c r="H30" s="21" t="s">
        <v>1153</v>
      </c>
      <c r="I30" s="21" t="s">
        <v>543</v>
      </c>
      <c r="J30" s="21" t="s">
        <v>423</v>
      </c>
      <c r="K30" s="21" t="s">
        <v>6</v>
      </c>
      <c r="L30" s="24" t="s">
        <v>501</v>
      </c>
      <c r="M30" s="24" t="s">
        <v>1111</v>
      </c>
      <c r="N30" s="2" t="s">
        <v>426</v>
      </c>
      <c r="O30" s="3" t="s">
        <v>1111</v>
      </c>
      <c r="P30" s="2" t="s">
        <v>426</v>
      </c>
      <c r="Q30" s="2" t="s">
        <v>755</v>
      </c>
      <c r="R30" s="2" t="s">
        <v>426</v>
      </c>
      <c r="S30" s="2" t="s">
        <v>965</v>
      </c>
      <c r="T30" s="2" t="s">
        <v>211</v>
      </c>
      <c r="U30" s="3" t="s">
        <v>171</v>
      </c>
      <c r="V30" s="2" t="s">
        <v>941</v>
      </c>
      <c r="W30" s="2" t="s">
        <v>62</v>
      </c>
      <c r="X30" s="2" t="s">
        <v>62</v>
      </c>
      <c r="Y30" s="2" t="s">
        <v>941</v>
      </c>
      <c r="Z30" s="2" t="s">
        <v>941</v>
      </c>
      <c r="AA30" s="2" t="s">
        <v>941</v>
      </c>
      <c r="AB30" s="2" t="s">
        <v>941</v>
      </c>
      <c r="AC30" s="2" t="s">
        <v>62</v>
      </c>
      <c r="AD30" s="2" t="s">
        <v>62</v>
      </c>
      <c r="AE30" s="2" t="s">
        <v>941</v>
      </c>
      <c r="AF30" s="2" t="s">
        <v>62</v>
      </c>
      <c r="AG30" s="2" t="s">
        <v>693</v>
      </c>
      <c r="AH30" s="2" t="s">
        <v>149</v>
      </c>
      <c r="AI30" s="2" t="s">
        <v>426</v>
      </c>
      <c r="AJ30" s="3" t="s">
        <v>930</v>
      </c>
      <c r="AK30" s="2" t="s">
        <v>426</v>
      </c>
      <c r="AL30" s="2" t="s">
        <v>426</v>
      </c>
      <c r="AM30" s="2" t="s">
        <v>426</v>
      </c>
      <c r="AN30" s="2" t="s">
        <v>506</v>
      </c>
      <c r="AO30" s="2" t="s">
        <v>221</v>
      </c>
      <c r="AP30" s="2" t="s">
        <v>62</v>
      </c>
      <c r="AQ30" s="2" t="s">
        <v>62</v>
      </c>
      <c r="AR30" s="2" t="s">
        <v>1025</v>
      </c>
      <c r="AS30" s="2" t="s">
        <v>62</v>
      </c>
      <c r="AT30" s="2" t="s">
        <v>204</v>
      </c>
      <c r="AU30" s="2" t="s">
        <v>149</v>
      </c>
      <c r="AV30" s="2" t="s">
        <v>149</v>
      </c>
      <c r="AW30" s="2" t="s">
        <v>426</v>
      </c>
      <c r="AX30" s="2" t="s">
        <v>1136</v>
      </c>
      <c r="AY30" s="2" t="s">
        <v>426</v>
      </c>
      <c r="AZ30" s="3" t="s">
        <v>314</v>
      </c>
      <c r="BA30" s="3" t="s">
        <v>196</v>
      </c>
      <c r="BB30" s="1" t="s">
        <v>900</v>
      </c>
      <c r="BC30" s="2" t="s">
        <v>426</v>
      </c>
      <c r="BD30" s="2" t="s">
        <v>426</v>
      </c>
      <c r="BE30" s="2" t="s">
        <v>508</v>
      </c>
      <c r="BF30" s="2" t="s">
        <v>426</v>
      </c>
      <c r="BG30" s="2" t="s">
        <v>426</v>
      </c>
      <c r="BH30" s="2" t="s">
        <v>426</v>
      </c>
      <c r="BI30" s="2" t="s">
        <v>426</v>
      </c>
      <c r="BJ30" s="2" t="s">
        <v>426</v>
      </c>
      <c r="BK30" s="2" t="s">
        <v>426</v>
      </c>
      <c r="BL30" s="2" t="s">
        <v>426</v>
      </c>
      <c r="BM30" s="2" t="s">
        <v>426</v>
      </c>
      <c r="BN30" s="2" t="s">
        <v>426</v>
      </c>
      <c r="BO30" s="2" t="s">
        <v>426</v>
      </c>
      <c r="BP30" s="2" t="s">
        <v>426</v>
      </c>
      <c r="BQ30" s="2" t="s">
        <v>426</v>
      </c>
      <c r="BR30" s="2" t="s">
        <v>426</v>
      </c>
      <c r="BS30" s="2" t="s">
        <v>426</v>
      </c>
      <c r="BT30" s="2" t="s">
        <v>426</v>
      </c>
      <c r="BU30" s="2" t="s">
        <v>426</v>
      </c>
      <c r="BV30" s="2" t="s">
        <v>426</v>
      </c>
      <c r="BW30" s="2" t="s">
        <v>426</v>
      </c>
      <c r="BX30" s="2" t="s">
        <v>426</v>
      </c>
      <c r="BY30" s="2" t="s">
        <v>426</v>
      </c>
      <c r="BZ30" s="2" t="s">
        <v>426</v>
      </c>
      <c r="CA30" s="2" t="s">
        <v>426</v>
      </c>
      <c r="CB30" s="2" t="s">
        <v>426</v>
      </c>
      <c r="CC30" s="2" t="s">
        <v>426</v>
      </c>
      <c r="CD30" s="2" t="s">
        <v>426</v>
      </c>
      <c r="CE30" s="2" t="s">
        <v>426</v>
      </c>
      <c r="CF30" s="2" t="s">
        <v>426</v>
      </c>
      <c r="CG30" s="25" t="s">
        <v>426</v>
      </c>
      <c r="CH30" s="2" t="s">
        <v>426</v>
      </c>
      <c r="CI30" s="2" t="s">
        <v>426</v>
      </c>
      <c r="CJ30" s="2" t="s">
        <v>426</v>
      </c>
      <c r="CK30" s="2" t="s">
        <v>426</v>
      </c>
      <c r="CL30" s="2" t="s">
        <v>426</v>
      </c>
      <c r="CM30" s="2" t="s">
        <v>426</v>
      </c>
      <c r="CN30" s="2" t="s">
        <v>426</v>
      </c>
      <c r="CO30" s="2" t="s">
        <v>426</v>
      </c>
      <c r="CP30" s="2" t="s">
        <v>426</v>
      </c>
      <c r="CQ30" s="2" t="s">
        <v>426</v>
      </c>
      <c r="CR30" s="2" t="s">
        <v>426</v>
      </c>
      <c r="CS30" s="2" t="s">
        <v>426</v>
      </c>
      <c r="CT30" s="2" t="s">
        <v>426</v>
      </c>
      <c r="CU30" s="2" t="s">
        <v>426</v>
      </c>
      <c r="CV30" s="2" t="s">
        <v>426</v>
      </c>
      <c r="CW30" s="2" t="s">
        <v>426</v>
      </c>
      <c r="CX30" s="2" t="s">
        <v>426</v>
      </c>
      <c r="CY30" s="2" t="s">
        <v>426</v>
      </c>
      <c r="CZ30" s="2" t="s">
        <v>426</v>
      </c>
      <c r="DA30" s="2" t="s">
        <v>426</v>
      </c>
      <c r="DB30" s="2" t="s">
        <v>426</v>
      </c>
      <c r="DC30" s="2" t="s">
        <v>426</v>
      </c>
      <c r="DD30" s="2" t="s">
        <v>426</v>
      </c>
      <c r="DE30" s="2" t="s">
        <v>426</v>
      </c>
      <c r="DF30" s="2" t="s">
        <v>426</v>
      </c>
      <c r="DG30" s="2" t="s">
        <v>426</v>
      </c>
      <c r="DH30" s="2" t="s">
        <v>426</v>
      </c>
      <c r="DI30" s="2" t="s">
        <v>426</v>
      </c>
      <c r="DJ30" s="2" t="s">
        <v>426</v>
      </c>
      <c r="DK30" s="2" t="s">
        <v>426</v>
      </c>
      <c r="DL30" s="2" t="s">
        <v>426</v>
      </c>
      <c r="DM30" s="25" t="s">
        <v>426</v>
      </c>
      <c r="DN30" s="2" t="s">
        <v>211</v>
      </c>
      <c r="DO30" s="2" t="s">
        <v>426</v>
      </c>
      <c r="DP30" s="2" t="s">
        <v>211</v>
      </c>
      <c r="DQ30" s="2" t="s">
        <v>426</v>
      </c>
      <c r="DR30" s="2" t="s">
        <v>211</v>
      </c>
      <c r="DS30" s="2" t="s">
        <v>426</v>
      </c>
      <c r="DT30" s="2" t="s">
        <v>211</v>
      </c>
      <c r="DU30" s="2" t="s">
        <v>426</v>
      </c>
      <c r="DV30" s="2" t="s">
        <v>426</v>
      </c>
      <c r="DW30" s="2" t="s">
        <v>426</v>
      </c>
      <c r="DX30" s="2" t="s">
        <v>426</v>
      </c>
      <c r="DY30" s="2" t="s">
        <v>426</v>
      </c>
      <c r="DZ30" s="2" t="s">
        <v>426</v>
      </c>
      <c r="EA30" s="2" t="s">
        <v>426</v>
      </c>
      <c r="EB30" s="2" t="s">
        <v>426</v>
      </c>
      <c r="EC30" s="2" t="s">
        <v>426</v>
      </c>
      <c r="ED30" s="2" t="s">
        <v>426</v>
      </c>
      <c r="EE30" s="2" t="s">
        <v>426</v>
      </c>
      <c r="EF30" s="2" t="s">
        <v>426</v>
      </c>
      <c r="EG30" s="2" t="s">
        <v>426</v>
      </c>
      <c r="EH30" s="2" t="s">
        <v>426</v>
      </c>
      <c r="EI30" s="2" t="s">
        <v>426</v>
      </c>
      <c r="EJ30" s="2" t="s">
        <v>426</v>
      </c>
      <c r="EK30" s="2" t="s">
        <v>426</v>
      </c>
      <c r="EL30" s="2" t="s">
        <v>426</v>
      </c>
      <c r="EM30" s="2" t="s">
        <v>426</v>
      </c>
      <c r="EN30" s="2" t="s">
        <v>426</v>
      </c>
      <c r="EO30" s="2" t="s">
        <v>426</v>
      </c>
      <c r="EP30" s="2" t="s">
        <v>426</v>
      </c>
      <c r="EQ30" s="2" t="s">
        <v>426</v>
      </c>
      <c r="ER30" s="2" t="s">
        <v>426</v>
      </c>
      <c r="ES30" s="2" t="s">
        <v>426</v>
      </c>
      <c r="ET30" s="2" t="s">
        <v>426</v>
      </c>
    </row>
    <row r="31" spans="1:150" ht="17.25" customHeight="1" x14ac:dyDescent="0.25">
      <c r="A31" s="20">
        <v>32546952</v>
      </c>
      <c r="B31" s="22">
        <v>45216.556111111109</v>
      </c>
      <c r="C31" s="23" t="s">
        <v>1016</v>
      </c>
      <c r="D31" s="21" t="s">
        <v>1127</v>
      </c>
      <c r="E31" s="21" t="s">
        <v>936</v>
      </c>
      <c r="F31" s="21" t="s">
        <v>361</v>
      </c>
      <c r="G31" s="21" t="s">
        <v>254</v>
      </c>
      <c r="H31" s="21" t="s">
        <v>1153</v>
      </c>
      <c r="I31" s="21" t="s">
        <v>90</v>
      </c>
      <c r="J31" s="21" t="s">
        <v>417</v>
      </c>
      <c r="K31" s="21" t="s">
        <v>433</v>
      </c>
      <c r="L31" s="24" t="s">
        <v>1050</v>
      </c>
      <c r="M31" s="24" t="s">
        <v>805</v>
      </c>
      <c r="N31" s="2" t="s">
        <v>426</v>
      </c>
      <c r="O31" s="3" t="s">
        <v>805</v>
      </c>
      <c r="P31" s="2" t="s">
        <v>426</v>
      </c>
      <c r="Q31" s="2" t="s">
        <v>1118</v>
      </c>
      <c r="R31" s="2" t="s">
        <v>426</v>
      </c>
      <c r="S31" s="2" t="s">
        <v>965</v>
      </c>
      <c r="T31" s="2" t="s">
        <v>211</v>
      </c>
      <c r="U31" s="3" t="s">
        <v>1001</v>
      </c>
      <c r="V31" s="2" t="s">
        <v>941</v>
      </c>
      <c r="W31" s="2" t="s">
        <v>62</v>
      </c>
      <c r="X31" s="2" t="s">
        <v>62</v>
      </c>
      <c r="Y31" s="2" t="s">
        <v>941</v>
      </c>
      <c r="Z31" s="2" t="s">
        <v>941</v>
      </c>
      <c r="AA31" s="2" t="s">
        <v>62</v>
      </c>
      <c r="AB31" s="2" t="s">
        <v>62</v>
      </c>
      <c r="AC31" s="2" t="s">
        <v>62</v>
      </c>
      <c r="AD31" s="2" t="s">
        <v>62</v>
      </c>
      <c r="AE31" s="2" t="s">
        <v>941</v>
      </c>
      <c r="AF31" s="2" t="s">
        <v>62</v>
      </c>
      <c r="AG31" s="2" t="s">
        <v>693</v>
      </c>
      <c r="AH31" s="2" t="s">
        <v>526</v>
      </c>
      <c r="AI31" s="2" t="s">
        <v>426</v>
      </c>
      <c r="AJ31" s="3" t="s">
        <v>203</v>
      </c>
      <c r="AK31" s="2" t="s">
        <v>426</v>
      </c>
      <c r="AL31" s="2" t="s">
        <v>426</v>
      </c>
      <c r="AM31" s="2" t="s">
        <v>426</v>
      </c>
      <c r="AN31" s="2" t="s">
        <v>506</v>
      </c>
      <c r="AO31" s="2" t="s">
        <v>221</v>
      </c>
      <c r="AP31" s="2" t="s">
        <v>62</v>
      </c>
      <c r="AQ31" s="2" t="s">
        <v>62</v>
      </c>
      <c r="AR31" s="2" t="s">
        <v>1025</v>
      </c>
      <c r="AS31" s="2" t="s">
        <v>62</v>
      </c>
      <c r="AT31" s="2" t="s">
        <v>204</v>
      </c>
      <c r="AU31" s="2" t="s">
        <v>526</v>
      </c>
      <c r="AV31" s="2" t="s">
        <v>526</v>
      </c>
      <c r="AW31" s="2" t="s">
        <v>426</v>
      </c>
      <c r="AX31" s="2" t="s">
        <v>763</v>
      </c>
      <c r="AY31" s="2" t="s">
        <v>426</v>
      </c>
      <c r="AZ31" s="3" t="s">
        <v>782</v>
      </c>
      <c r="BA31" s="3" t="s">
        <v>939</v>
      </c>
      <c r="BB31" s="1" t="s">
        <v>120</v>
      </c>
      <c r="BC31" s="2" t="s">
        <v>426</v>
      </c>
      <c r="BD31" s="2" t="s">
        <v>426</v>
      </c>
      <c r="BE31" s="2" t="s">
        <v>475</v>
      </c>
      <c r="BF31" s="2" t="s">
        <v>426</v>
      </c>
      <c r="BG31" s="2" t="s">
        <v>426</v>
      </c>
      <c r="BH31" s="2" t="s">
        <v>426</v>
      </c>
      <c r="BI31" s="2" t="s">
        <v>426</v>
      </c>
      <c r="BJ31" s="2" t="s">
        <v>426</v>
      </c>
      <c r="BK31" s="2" t="s">
        <v>426</v>
      </c>
      <c r="BL31" s="2" t="s">
        <v>426</v>
      </c>
      <c r="BM31" s="2" t="s">
        <v>426</v>
      </c>
      <c r="BN31" s="2" t="s">
        <v>426</v>
      </c>
      <c r="BO31" s="2" t="s">
        <v>426</v>
      </c>
      <c r="BP31" s="2" t="s">
        <v>426</v>
      </c>
      <c r="BQ31" s="2" t="s">
        <v>426</v>
      </c>
      <c r="BR31" s="2" t="s">
        <v>426</v>
      </c>
      <c r="BS31" s="2" t="s">
        <v>426</v>
      </c>
      <c r="BT31" s="2" t="s">
        <v>426</v>
      </c>
      <c r="BU31" s="2" t="s">
        <v>426</v>
      </c>
      <c r="BV31" s="2" t="s">
        <v>426</v>
      </c>
      <c r="BW31" s="2" t="s">
        <v>426</v>
      </c>
      <c r="BX31" s="2" t="s">
        <v>426</v>
      </c>
      <c r="BY31" s="2" t="s">
        <v>426</v>
      </c>
      <c r="BZ31" s="2" t="s">
        <v>426</v>
      </c>
      <c r="CA31" s="2" t="s">
        <v>426</v>
      </c>
      <c r="CB31" s="2" t="s">
        <v>426</v>
      </c>
      <c r="CC31" s="2" t="s">
        <v>426</v>
      </c>
      <c r="CD31" s="2" t="s">
        <v>426</v>
      </c>
      <c r="CE31" s="2" t="s">
        <v>426</v>
      </c>
      <c r="CF31" s="2" t="s">
        <v>426</v>
      </c>
      <c r="CG31" s="25" t="s">
        <v>426</v>
      </c>
      <c r="CH31" s="2" t="s">
        <v>426</v>
      </c>
      <c r="CI31" s="2" t="s">
        <v>426</v>
      </c>
      <c r="CJ31" s="2" t="s">
        <v>426</v>
      </c>
      <c r="CK31" s="2" t="s">
        <v>426</v>
      </c>
      <c r="CL31" s="2" t="s">
        <v>426</v>
      </c>
      <c r="CM31" s="2" t="s">
        <v>426</v>
      </c>
      <c r="CN31" s="2" t="s">
        <v>426</v>
      </c>
      <c r="CO31" s="2" t="s">
        <v>426</v>
      </c>
      <c r="CP31" s="2" t="s">
        <v>426</v>
      </c>
      <c r="CQ31" s="2" t="s">
        <v>426</v>
      </c>
      <c r="CR31" s="2" t="s">
        <v>426</v>
      </c>
      <c r="CS31" s="2" t="s">
        <v>426</v>
      </c>
      <c r="CT31" s="2" t="s">
        <v>426</v>
      </c>
      <c r="CU31" s="2" t="s">
        <v>426</v>
      </c>
      <c r="CV31" s="2" t="s">
        <v>426</v>
      </c>
      <c r="CW31" s="2" t="s">
        <v>426</v>
      </c>
      <c r="CX31" s="2" t="s">
        <v>426</v>
      </c>
      <c r="CY31" s="2" t="s">
        <v>426</v>
      </c>
      <c r="CZ31" s="2" t="s">
        <v>426</v>
      </c>
      <c r="DA31" s="2" t="s">
        <v>426</v>
      </c>
      <c r="DB31" s="2" t="s">
        <v>426</v>
      </c>
      <c r="DC31" s="2" t="s">
        <v>426</v>
      </c>
      <c r="DD31" s="2" t="s">
        <v>426</v>
      </c>
      <c r="DE31" s="2" t="s">
        <v>426</v>
      </c>
      <c r="DF31" s="2" t="s">
        <v>426</v>
      </c>
      <c r="DG31" s="2" t="s">
        <v>426</v>
      </c>
      <c r="DH31" s="2" t="s">
        <v>426</v>
      </c>
      <c r="DI31" s="2" t="s">
        <v>426</v>
      </c>
      <c r="DJ31" s="2" t="s">
        <v>426</v>
      </c>
      <c r="DK31" s="2" t="s">
        <v>426</v>
      </c>
      <c r="DL31" s="2" t="s">
        <v>426</v>
      </c>
      <c r="DM31" s="25" t="s">
        <v>426</v>
      </c>
      <c r="DN31" s="2" t="s">
        <v>211</v>
      </c>
      <c r="DO31" s="2" t="s">
        <v>426</v>
      </c>
      <c r="DP31" s="2" t="s">
        <v>211</v>
      </c>
      <c r="DQ31" s="2" t="s">
        <v>426</v>
      </c>
      <c r="DR31" s="2" t="s">
        <v>211</v>
      </c>
      <c r="DS31" s="2" t="s">
        <v>426</v>
      </c>
      <c r="DT31" s="2" t="s">
        <v>211</v>
      </c>
      <c r="DU31" s="2" t="s">
        <v>426</v>
      </c>
      <c r="DV31" s="2" t="s">
        <v>426</v>
      </c>
      <c r="DW31" s="2" t="s">
        <v>426</v>
      </c>
      <c r="DX31" s="2" t="s">
        <v>426</v>
      </c>
      <c r="DY31" s="2" t="s">
        <v>426</v>
      </c>
      <c r="DZ31" s="2" t="s">
        <v>426</v>
      </c>
      <c r="EA31" s="2" t="s">
        <v>426</v>
      </c>
      <c r="EB31" s="2" t="s">
        <v>426</v>
      </c>
      <c r="EC31" s="2" t="s">
        <v>426</v>
      </c>
      <c r="ED31" s="2" t="s">
        <v>426</v>
      </c>
      <c r="EE31" s="2" t="s">
        <v>426</v>
      </c>
      <c r="EF31" s="2" t="s">
        <v>426</v>
      </c>
      <c r="EG31" s="2" t="s">
        <v>426</v>
      </c>
      <c r="EH31" s="2" t="s">
        <v>426</v>
      </c>
      <c r="EI31" s="2" t="s">
        <v>426</v>
      </c>
      <c r="EJ31" s="2" t="s">
        <v>426</v>
      </c>
      <c r="EK31" s="2" t="s">
        <v>426</v>
      </c>
      <c r="EL31" s="2" t="s">
        <v>426</v>
      </c>
      <c r="EM31" s="2" t="s">
        <v>426</v>
      </c>
      <c r="EN31" s="2" t="s">
        <v>426</v>
      </c>
      <c r="EO31" s="2" t="s">
        <v>426</v>
      </c>
      <c r="EP31" s="2" t="s">
        <v>426</v>
      </c>
      <c r="EQ31" s="2" t="s">
        <v>426</v>
      </c>
      <c r="ER31" s="2" t="s">
        <v>426</v>
      </c>
      <c r="ES31" s="2" t="s">
        <v>426</v>
      </c>
      <c r="ET31" s="2" t="s">
        <v>426</v>
      </c>
    </row>
    <row r="32" spans="1:150" ht="17.25" customHeight="1" x14ac:dyDescent="0.25">
      <c r="A32" s="20">
        <v>32548051</v>
      </c>
      <c r="B32" s="22">
        <v>45216.569189814814</v>
      </c>
      <c r="C32" s="23" t="s">
        <v>689</v>
      </c>
      <c r="D32" s="21" t="s">
        <v>1106</v>
      </c>
      <c r="E32" s="21" t="s">
        <v>688</v>
      </c>
      <c r="F32" s="21" t="s">
        <v>361</v>
      </c>
      <c r="G32" s="21" t="s">
        <v>725</v>
      </c>
      <c r="H32" s="21" t="s">
        <v>1158</v>
      </c>
      <c r="I32" s="21" t="s">
        <v>255</v>
      </c>
      <c r="J32" s="21" t="s">
        <v>272</v>
      </c>
      <c r="K32" s="21" t="s">
        <v>825</v>
      </c>
      <c r="L32" s="24" t="s">
        <v>501</v>
      </c>
      <c r="M32" s="24" t="s">
        <v>703</v>
      </c>
      <c r="N32" s="2" t="s">
        <v>426</v>
      </c>
      <c r="O32" s="3" t="s">
        <v>703</v>
      </c>
      <c r="P32" s="2" t="s">
        <v>426</v>
      </c>
      <c r="Q32" s="2" t="s">
        <v>755</v>
      </c>
      <c r="R32" s="2" t="s">
        <v>426</v>
      </c>
      <c r="S32" s="2" t="s">
        <v>37</v>
      </c>
      <c r="T32" s="2" t="s">
        <v>211</v>
      </c>
      <c r="U32" s="3" t="s">
        <v>452</v>
      </c>
      <c r="V32" s="2" t="s">
        <v>62</v>
      </c>
      <c r="W32" s="2" t="s">
        <v>62</v>
      </c>
      <c r="X32" s="2" t="s">
        <v>62</v>
      </c>
      <c r="Y32" s="2" t="s">
        <v>941</v>
      </c>
      <c r="Z32" s="2" t="s">
        <v>941</v>
      </c>
      <c r="AA32" s="2" t="s">
        <v>62</v>
      </c>
      <c r="AB32" s="2" t="s">
        <v>62</v>
      </c>
      <c r="AC32" s="2" t="s">
        <v>941</v>
      </c>
      <c r="AD32" s="2" t="s">
        <v>941</v>
      </c>
      <c r="AE32" s="2" t="s">
        <v>426</v>
      </c>
      <c r="AF32" s="2" t="s">
        <v>426</v>
      </c>
      <c r="AG32" s="2" t="s">
        <v>693</v>
      </c>
      <c r="AH32" s="2" t="s">
        <v>1084</v>
      </c>
      <c r="AI32" s="2" t="s">
        <v>426</v>
      </c>
      <c r="AJ32" s="3" t="s">
        <v>1030</v>
      </c>
      <c r="AK32" s="2" t="s">
        <v>426</v>
      </c>
      <c r="AL32" s="2" t="s">
        <v>426</v>
      </c>
      <c r="AM32" s="2" t="s">
        <v>426</v>
      </c>
      <c r="AN32" s="2" t="s">
        <v>506</v>
      </c>
      <c r="AO32" s="2" t="s">
        <v>221</v>
      </c>
      <c r="AP32" s="2" t="s">
        <v>62</v>
      </c>
      <c r="AQ32" s="2" t="s">
        <v>62</v>
      </c>
      <c r="AR32" s="2" t="s">
        <v>1025</v>
      </c>
      <c r="AS32" s="2" t="s">
        <v>62</v>
      </c>
      <c r="AT32" s="2" t="s">
        <v>204</v>
      </c>
      <c r="AU32" s="2" t="s">
        <v>1084</v>
      </c>
      <c r="AV32" s="2" t="s">
        <v>1084</v>
      </c>
      <c r="AW32" s="2" t="s">
        <v>426</v>
      </c>
      <c r="AX32" s="2" t="s">
        <v>538</v>
      </c>
      <c r="AY32" s="2" t="s">
        <v>426</v>
      </c>
      <c r="AZ32" s="2" t="s">
        <v>72</v>
      </c>
      <c r="BA32" s="2" t="s">
        <v>72</v>
      </c>
      <c r="BB32" s="2" t="s">
        <v>426</v>
      </c>
      <c r="BC32" s="2" t="s">
        <v>426</v>
      </c>
      <c r="BD32" s="2" t="s">
        <v>426</v>
      </c>
      <c r="BE32" s="2" t="s">
        <v>667</v>
      </c>
      <c r="BF32" s="2" t="s">
        <v>426</v>
      </c>
      <c r="BG32" s="2" t="s">
        <v>426</v>
      </c>
      <c r="BH32" s="2" t="s">
        <v>426</v>
      </c>
      <c r="BI32" s="2" t="s">
        <v>426</v>
      </c>
      <c r="BJ32" s="2" t="s">
        <v>426</v>
      </c>
      <c r="BK32" s="2" t="s">
        <v>426</v>
      </c>
      <c r="BL32" s="2" t="s">
        <v>426</v>
      </c>
      <c r="BM32" s="2" t="s">
        <v>426</v>
      </c>
      <c r="BN32" s="2" t="s">
        <v>426</v>
      </c>
      <c r="BO32" s="2" t="s">
        <v>426</v>
      </c>
      <c r="BP32" s="2" t="s">
        <v>426</v>
      </c>
      <c r="BQ32" s="2" t="s">
        <v>426</v>
      </c>
      <c r="BR32" s="2" t="s">
        <v>426</v>
      </c>
      <c r="BS32" s="2" t="s">
        <v>426</v>
      </c>
      <c r="BT32" s="2" t="s">
        <v>426</v>
      </c>
      <c r="BU32" s="2" t="s">
        <v>426</v>
      </c>
      <c r="BV32" s="2" t="s">
        <v>426</v>
      </c>
      <c r="BW32" s="2" t="s">
        <v>426</v>
      </c>
      <c r="BX32" s="2" t="s">
        <v>426</v>
      </c>
      <c r="BY32" s="2" t="s">
        <v>426</v>
      </c>
      <c r="BZ32" s="2" t="s">
        <v>426</v>
      </c>
      <c r="CA32" s="2" t="s">
        <v>426</v>
      </c>
      <c r="CB32" s="2" t="s">
        <v>426</v>
      </c>
      <c r="CC32" s="2" t="s">
        <v>426</v>
      </c>
      <c r="CD32" s="2" t="s">
        <v>426</v>
      </c>
      <c r="CE32" s="2" t="s">
        <v>426</v>
      </c>
      <c r="CF32" s="2" t="s">
        <v>426</v>
      </c>
      <c r="CG32" s="25" t="s">
        <v>426</v>
      </c>
      <c r="CH32" s="2" t="s">
        <v>426</v>
      </c>
      <c r="CI32" s="2" t="s">
        <v>426</v>
      </c>
      <c r="CJ32" s="2" t="s">
        <v>426</v>
      </c>
      <c r="CK32" s="2" t="s">
        <v>426</v>
      </c>
      <c r="CL32" s="2" t="s">
        <v>426</v>
      </c>
      <c r="CM32" s="2" t="s">
        <v>426</v>
      </c>
      <c r="CN32" s="2" t="s">
        <v>426</v>
      </c>
      <c r="CO32" s="2" t="s">
        <v>426</v>
      </c>
      <c r="CP32" s="2" t="s">
        <v>426</v>
      </c>
      <c r="CQ32" s="2" t="s">
        <v>426</v>
      </c>
      <c r="CR32" s="2" t="s">
        <v>426</v>
      </c>
      <c r="CS32" s="2" t="s">
        <v>426</v>
      </c>
      <c r="CT32" s="2" t="s">
        <v>426</v>
      </c>
      <c r="CU32" s="2" t="s">
        <v>426</v>
      </c>
      <c r="CV32" s="2" t="s">
        <v>426</v>
      </c>
      <c r="CW32" s="2" t="s">
        <v>426</v>
      </c>
      <c r="CX32" s="2" t="s">
        <v>426</v>
      </c>
      <c r="CY32" s="2" t="s">
        <v>426</v>
      </c>
      <c r="CZ32" s="2" t="s">
        <v>426</v>
      </c>
      <c r="DA32" s="2" t="s">
        <v>426</v>
      </c>
      <c r="DB32" s="2" t="s">
        <v>426</v>
      </c>
      <c r="DC32" s="2" t="s">
        <v>426</v>
      </c>
      <c r="DD32" s="2" t="s">
        <v>426</v>
      </c>
      <c r="DE32" s="2" t="s">
        <v>426</v>
      </c>
      <c r="DF32" s="2" t="s">
        <v>426</v>
      </c>
      <c r="DG32" s="2" t="s">
        <v>426</v>
      </c>
      <c r="DH32" s="2" t="s">
        <v>426</v>
      </c>
      <c r="DI32" s="2" t="s">
        <v>426</v>
      </c>
      <c r="DJ32" s="2" t="s">
        <v>426</v>
      </c>
      <c r="DK32" s="2" t="s">
        <v>426</v>
      </c>
      <c r="DL32" s="2" t="s">
        <v>426</v>
      </c>
      <c r="DM32" s="25" t="s">
        <v>426</v>
      </c>
      <c r="DN32" s="2" t="s">
        <v>211</v>
      </c>
      <c r="DO32" s="2" t="s">
        <v>426</v>
      </c>
      <c r="DP32" s="2" t="s">
        <v>211</v>
      </c>
      <c r="DQ32" s="2" t="s">
        <v>426</v>
      </c>
      <c r="DR32" s="2" t="s">
        <v>211</v>
      </c>
      <c r="DS32" s="2" t="s">
        <v>426</v>
      </c>
      <c r="DT32" s="2" t="s">
        <v>211</v>
      </c>
      <c r="DU32" s="2" t="s">
        <v>426</v>
      </c>
      <c r="DV32" s="2" t="s">
        <v>426</v>
      </c>
      <c r="DW32" s="2" t="s">
        <v>426</v>
      </c>
      <c r="DX32" s="2" t="s">
        <v>426</v>
      </c>
      <c r="DY32" s="2" t="s">
        <v>426</v>
      </c>
      <c r="DZ32" s="2" t="s">
        <v>426</v>
      </c>
      <c r="EA32" s="2" t="s">
        <v>426</v>
      </c>
      <c r="EB32" s="2" t="s">
        <v>426</v>
      </c>
      <c r="EC32" s="2" t="s">
        <v>426</v>
      </c>
      <c r="ED32" s="2" t="s">
        <v>426</v>
      </c>
      <c r="EE32" s="2" t="s">
        <v>426</v>
      </c>
      <c r="EF32" s="2" t="s">
        <v>426</v>
      </c>
      <c r="EG32" s="2" t="s">
        <v>426</v>
      </c>
      <c r="EH32" s="2" t="s">
        <v>426</v>
      </c>
      <c r="EI32" s="2" t="s">
        <v>426</v>
      </c>
      <c r="EJ32" s="2" t="s">
        <v>426</v>
      </c>
      <c r="EK32" s="2" t="s">
        <v>426</v>
      </c>
      <c r="EL32" s="2" t="s">
        <v>426</v>
      </c>
      <c r="EM32" s="2" t="s">
        <v>426</v>
      </c>
      <c r="EN32" s="2" t="s">
        <v>426</v>
      </c>
      <c r="EO32" s="2" t="s">
        <v>426</v>
      </c>
      <c r="EP32" s="2" t="s">
        <v>426</v>
      </c>
      <c r="EQ32" s="2" t="s">
        <v>426</v>
      </c>
      <c r="ER32" s="2" t="s">
        <v>426</v>
      </c>
      <c r="ES32" s="2" t="s">
        <v>426</v>
      </c>
      <c r="ET32" s="2" t="s">
        <v>426</v>
      </c>
    </row>
    <row r="33" spans="1:150" ht="17.25" customHeight="1" x14ac:dyDescent="0.25">
      <c r="A33" s="20">
        <v>32548187</v>
      </c>
      <c r="B33" s="22">
        <v>45216.573854166665</v>
      </c>
      <c r="C33" s="23" t="s">
        <v>1016</v>
      </c>
      <c r="D33" s="21" t="s">
        <v>1127</v>
      </c>
      <c r="E33" s="21" t="s">
        <v>1086</v>
      </c>
      <c r="F33" s="21" t="s">
        <v>361</v>
      </c>
      <c r="G33" s="21" t="s">
        <v>254</v>
      </c>
      <c r="H33" s="21" t="s">
        <v>1154</v>
      </c>
      <c r="I33" s="21" t="s">
        <v>691</v>
      </c>
      <c r="J33" s="21" t="s">
        <v>417</v>
      </c>
      <c r="K33" s="21" t="s">
        <v>433</v>
      </c>
      <c r="L33" s="24" t="s">
        <v>1050</v>
      </c>
      <c r="M33" s="24" t="s">
        <v>456</v>
      </c>
      <c r="N33" s="2" t="s">
        <v>426</v>
      </c>
      <c r="O33" s="3" t="s">
        <v>456</v>
      </c>
      <c r="P33" s="2" t="s">
        <v>426</v>
      </c>
      <c r="Q33" s="2" t="s">
        <v>755</v>
      </c>
      <c r="R33" s="2" t="s">
        <v>426</v>
      </c>
      <c r="S33" s="2" t="s">
        <v>965</v>
      </c>
      <c r="T33" s="2" t="s">
        <v>211</v>
      </c>
      <c r="U33" s="3" t="s">
        <v>171</v>
      </c>
      <c r="V33" s="2" t="s">
        <v>941</v>
      </c>
      <c r="W33" s="2" t="s">
        <v>941</v>
      </c>
      <c r="X33" s="2" t="s">
        <v>62</v>
      </c>
      <c r="Y33" s="2" t="s">
        <v>62</v>
      </c>
      <c r="Z33" s="2" t="s">
        <v>62</v>
      </c>
      <c r="AA33" s="2" t="s">
        <v>941</v>
      </c>
      <c r="AB33" s="2" t="s">
        <v>941</v>
      </c>
      <c r="AC33" s="2" t="s">
        <v>941</v>
      </c>
      <c r="AD33" s="2" t="s">
        <v>62</v>
      </c>
      <c r="AE33" s="2" t="s">
        <v>941</v>
      </c>
      <c r="AF33" s="2" t="s">
        <v>62</v>
      </c>
      <c r="AG33" s="2" t="s">
        <v>693</v>
      </c>
      <c r="AH33" s="2" t="s">
        <v>650</v>
      </c>
      <c r="AI33" s="2" t="s">
        <v>426</v>
      </c>
      <c r="AJ33" s="3" t="s">
        <v>904</v>
      </c>
      <c r="AK33" s="2" t="s">
        <v>426</v>
      </c>
      <c r="AL33" s="2" t="s">
        <v>426</v>
      </c>
      <c r="AM33" s="2" t="s">
        <v>426</v>
      </c>
      <c r="AN33" s="2" t="s">
        <v>506</v>
      </c>
      <c r="AO33" s="2" t="s">
        <v>221</v>
      </c>
      <c r="AP33" s="2" t="s">
        <v>62</v>
      </c>
      <c r="AQ33" s="2" t="s">
        <v>62</v>
      </c>
      <c r="AR33" s="2" t="s">
        <v>1025</v>
      </c>
      <c r="AS33" s="2" t="s">
        <v>62</v>
      </c>
      <c r="AT33" s="2" t="s">
        <v>204</v>
      </c>
      <c r="AU33" s="2" t="s">
        <v>650</v>
      </c>
      <c r="AV33" s="2" t="s">
        <v>650</v>
      </c>
      <c r="AW33" s="2" t="s">
        <v>426</v>
      </c>
      <c r="AX33" s="2" t="s">
        <v>885</v>
      </c>
      <c r="AY33" s="2" t="s">
        <v>426</v>
      </c>
      <c r="AZ33" s="3" t="s">
        <v>76</v>
      </c>
      <c r="BA33" s="3" t="s">
        <v>485</v>
      </c>
      <c r="BB33" s="1" t="s">
        <v>278</v>
      </c>
      <c r="BC33" s="2" t="s">
        <v>426</v>
      </c>
      <c r="BD33" s="2" t="s">
        <v>426</v>
      </c>
      <c r="BE33" s="2" t="s">
        <v>162</v>
      </c>
      <c r="BF33" s="2" t="s">
        <v>426</v>
      </c>
      <c r="BG33" s="2" t="s">
        <v>426</v>
      </c>
      <c r="BH33" s="2" t="s">
        <v>426</v>
      </c>
      <c r="BI33" s="2" t="s">
        <v>426</v>
      </c>
      <c r="BJ33" s="2" t="s">
        <v>426</v>
      </c>
      <c r="BK33" s="2" t="s">
        <v>426</v>
      </c>
      <c r="BL33" s="2" t="s">
        <v>426</v>
      </c>
      <c r="BM33" s="2" t="s">
        <v>426</v>
      </c>
      <c r="BN33" s="2" t="s">
        <v>426</v>
      </c>
      <c r="BO33" s="2" t="s">
        <v>426</v>
      </c>
      <c r="BP33" s="2" t="s">
        <v>426</v>
      </c>
      <c r="BQ33" s="2" t="s">
        <v>426</v>
      </c>
      <c r="BR33" s="2" t="s">
        <v>426</v>
      </c>
      <c r="BS33" s="2" t="s">
        <v>426</v>
      </c>
      <c r="BT33" s="2" t="s">
        <v>426</v>
      </c>
      <c r="BU33" s="2" t="s">
        <v>426</v>
      </c>
      <c r="BV33" s="2" t="s">
        <v>426</v>
      </c>
      <c r="BW33" s="2" t="s">
        <v>426</v>
      </c>
      <c r="BX33" s="2" t="s">
        <v>426</v>
      </c>
      <c r="BY33" s="2" t="s">
        <v>426</v>
      </c>
      <c r="BZ33" s="2" t="s">
        <v>426</v>
      </c>
      <c r="CA33" s="2" t="s">
        <v>426</v>
      </c>
      <c r="CB33" s="2" t="s">
        <v>426</v>
      </c>
      <c r="CC33" s="2" t="s">
        <v>426</v>
      </c>
      <c r="CD33" s="2" t="s">
        <v>426</v>
      </c>
      <c r="CE33" s="2" t="s">
        <v>426</v>
      </c>
      <c r="CF33" s="2" t="s">
        <v>426</v>
      </c>
      <c r="CG33" s="25" t="s">
        <v>426</v>
      </c>
      <c r="CH33" s="2" t="s">
        <v>426</v>
      </c>
      <c r="CI33" s="2" t="s">
        <v>426</v>
      </c>
      <c r="CJ33" s="2" t="s">
        <v>426</v>
      </c>
      <c r="CK33" s="2" t="s">
        <v>426</v>
      </c>
      <c r="CL33" s="2" t="s">
        <v>426</v>
      </c>
      <c r="CM33" s="2" t="s">
        <v>426</v>
      </c>
      <c r="CN33" s="2" t="s">
        <v>426</v>
      </c>
      <c r="CO33" s="2" t="s">
        <v>426</v>
      </c>
      <c r="CP33" s="2" t="s">
        <v>426</v>
      </c>
      <c r="CQ33" s="2" t="s">
        <v>426</v>
      </c>
      <c r="CR33" s="2" t="s">
        <v>426</v>
      </c>
      <c r="CS33" s="2" t="s">
        <v>426</v>
      </c>
      <c r="CT33" s="2" t="s">
        <v>426</v>
      </c>
      <c r="CU33" s="2" t="s">
        <v>426</v>
      </c>
      <c r="CV33" s="2" t="s">
        <v>426</v>
      </c>
      <c r="CW33" s="2" t="s">
        <v>426</v>
      </c>
      <c r="CX33" s="2" t="s">
        <v>426</v>
      </c>
      <c r="CY33" s="2" t="s">
        <v>426</v>
      </c>
      <c r="CZ33" s="2" t="s">
        <v>426</v>
      </c>
      <c r="DA33" s="2" t="s">
        <v>426</v>
      </c>
      <c r="DB33" s="2" t="s">
        <v>426</v>
      </c>
      <c r="DC33" s="2" t="s">
        <v>426</v>
      </c>
      <c r="DD33" s="2" t="s">
        <v>426</v>
      </c>
      <c r="DE33" s="2" t="s">
        <v>426</v>
      </c>
      <c r="DF33" s="2" t="s">
        <v>426</v>
      </c>
      <c r="DG33" s="2" t="s">
        <v>426</v>
      </c>
      <c r="DH33" s="2" t="s">
        <v>426</v>
      </c>
      <c r="DI33" s="2" t="s">
        <v>426</v>
      </c>
      <c r="DJ33" s="2" t="s">
        <v>426</v>
      </c>
      <c r="DK33" s="2" t="s">
        <v>426</v>
      </c>
      <c r="DL33" s="2" t="s">
        <v>426</v>
      </c>
      <c r="DM33" s="25" t="s">
        <v>426</v>
      </c>
      <c r="DN33" s="2" t="s">
        <v>211</v>
      </c>
      <c r="DO33" s="2" t="s">
        <v>426</v>
      </c>
      <c r="DP33" s="2" t="s">
        <v>211</v>
      </c>
      <c r="DQ33" s="2" t="s">
        <v>426</v>
      </c>
      <c r="DR33" s="2" t="s">
        <v>211</v>
      </c>
      <c r="DS33" s="2" t="s">
        <v>426</v>
      </c>
      <c r="DT33" s="2" t="s">
        <v>211</v>
      </c>
      <c r="DU33" s="2" t="s">
        <v>426</v>
      </c>
      <c r="DV33" s="2" t="s">
        <v>426</v>
      </c>
      <c r="DW33" s="2" t="s">
        <v>426</v>
      </c>
      <c r="DX33" s="2" t="s">
        <v>426</v>
      </c>
      <c r="DY33" s="2" t="s">
        <v>426</v>
      </c>
      <c r="DZ33" s="2" t="s">
        <v>426</v>
      </c>
      <c r="EA33" s="2" t="s">
        <v>426</v>
      </c>
      <c r="EB33" s="2" t="s">
        <v>426</v>
      </c>
      <c r="EC33" s="2" t="s">
        <v>426</v>
      </c>
      <c r="ED33" s="2" t="s">
        <v>426</v>
      </c>
      <c r="EE33" s="2" t="s">
        <v>426</v>
      </c>
      <c r="EF33" s="2" t="s">
        <v>426</v>
      </c>
      <c r="EG33" s="2" t="s">
        <v>426</v>
      </c>
      <c r="EH33" s="2" t="s">
        <v>426</v>
      </c>
      <c r="EI33" s="2" t="s">
        <v>426</v>
      </c>
      <c r="EJ33" s="2" t="s">
        <v>426</v>
      </c>
      <c r="EK33" s="2" t="s">
        <v>426</v>
      </c>
      <c r="EL33" s="2" t="s">
        <v>426</v>
      </c>
      <c r="EM33" s="2" t="s">
        <v>426</v>
      </c>
      <c r="EN33" s="2" t="s">
        <v>426</v>
      </c>
      <c r="EO33" s="2" t="s">
        <v>426</v>
      </c>
      <c r="EP33" s="2" t="s">
        <v>426</v>
      </c>
      <c r="EQ33" s="2" t="s">
        <v>426</v>
      </c>
      <c r="ER33" s="2" t="s">
        <v>426</v>
      </c>
      <c r="ES33" s="2" t="s">
        <v>426</v>
      </c>
      <c r="ET33" s="2" t="s">
        <v>426</v>
      </c>
    </row>
    <row r="34" spans="1:150" ht="17.25" customHeight="1" x14ac:dyDescent="0.25">
      <c r="A34" s="20">
        <v>32548242</v>
      </c>
      <c r="B34" s="22">
        <v>45216.571655092594</v>
      </c>
      <c r="C34" s="23" t="s">
        <v>468</v>
      </c>
      <c r="D34" s="21" t="s">
        <v>302</v>
      </c>
      <c r="E34" s="21" t="s">
        <v>1009</v>
      </c>
      <c r="F34" s="21" t="s">
        <v>361</v>
      </c>
      <c r="G34" s="21" t="s">
        <v>779</v>
      </c>
      <c r="H34" s="21" t="s">
        <v>1153</v>
      </c>
      <c r="I34" s="24" t="s">
        <v>941</v>
      </c>
      <c r="J34" s="21" t="s">
        <v>225</v>
      </c>
      <c r="K34" s="21" t="s">
        <v>584</v>
      </c>
      <c r="L34" s="24" t="s">
        <v>852</v>
      </c>
      <c r="M34" s="24" t="s">
        <v>126</v>
      </c>
      <c r="N34" s="2" t="s">
        <v>426</v>
      </c>
      <c r="O34" s="3" t="s">
        <v>126</v>
      </c>
      <c r="P34" s="2" t="s">
        <v>426</v>
      </c>
      <c r="Q34" s="2" t="s">
        <v>755</v>
      </c>
      <c r="R34" s="2" t="s">
        <v>426</v>
      </c>
      <c r="S34" s="2" t="s">
        <v>965</v>
      </c>
      <c r="T34" s="2" t="s">
        <v>211</v>
      </c>
      <c r="U34" s="3" t="s">
        <v>1001</v>
      </c>
      <c r="V34" s="2" t="s">
        <v>62</v>
      </c>
      <c r="W34" s="2" t="s">
        <v>941</v>
      </c>
      <c r="X34" s="2" t="s">
        <v>62</v>
      </c>
      <c r="Y34" s="2" t="s">
        <v>62</v>
      </c>
      <c r="Z34" s="2" t="s">
        <v>941</v>
      </c>
      <c r="AA34" s="2" t="s">
        <v>941</v>
      </c>
      <c r="AB34" s="2" t="s">
        <v>62</v>
      </c>
      <c r="AC34" s="2" t="s">
        <v>62</v>
      </c>
      <c r="AD34" s="2" t="s">
        <v>62</v>
      </c>
      <c r="AE34" s="2" t="s">
        <v>426</v>
      </c>
      <c r="AF34" s="2" t="s">
        <v>426</v>
      </c>
      <c r="AG34" s="2" t="s">
        <v>693</v>
      </c>
      <c r="AH34" s="2" t="s">
        <v>933</v>
      </c>
      <c r="AI34" s="2" t="s">
        <v>426</v>
      </c>
      <c r="AJ34" s="3" t="s">
        <v>923</v>
      </c>
      <c r="AK34" s="2" t="s">
        <v>426</v>
      </c>
      <c r="AL34" s="2" t="s">
        <v>426</v>
      </c>
      <c r="AM34" s="2" t="s">
        <v>426</v>
      </c>
      <c r="AN34" s="2" t="s">
        <v>506</v>
      </c>
      <c r="AO34" s="2" t="s">
        <v>221</v>
      </c>
      <c r="AP34" s="2" t="s">
        <v>62</v>
      </c>
      <c r="AQ34" s="2" t="s">
        <v>62</v>
      </c>
      <c r="AR34" s="2" t="s">
        <v>1025</v>
      </c>
      <c r="AS34" s="2" t="s">
        <v>62</v>
      </c>
      <c r="AT34" s="2" t="s">
        <v>204</v>
      </c>
      <c r="AU34" s="2" t="s">
        <v>933</v>
      </c>
      <c r="AV34" s="2" t="s">
        <v>933</v>
      </c>
      <c r="AW34" s="2" t="s">
        <v>426</v>
      </c>
      <c r="AX34" s="2" t="s">
        <v>1019</v>
      </c>
      <c r="AY34" s="2" t="s">
        <v>426</v>
      </c>
      <c r="AZ34" s="3" t="s">
        <v>252</v>
      </c>
      <c r="BA34" s="3" t="s">
        <v>1005</v>
      </c>
      <c r="BB34" s="1" t="s">
        <v>453</v>
      </c>
      <c r="BC34" s="2" t="s">
        <v>426</v>
      </c>
      <c r="BD34" s="2" t="s">
        <v>426</v>
      </c>
      <c r="BE34" s="2" t="s">
        <v>488</v>
      </c>
      <c r="BF34" s="2" t="s">
        <v>426</v>
      </c>
      <c r="BG34" s="2" t="s">
        <v>426</v>
      </c>
      <c r="BH34" s="2" t="s">
        <v>426</v>
      </c>
      <c r="BI34" s="2" t="s">
        <v>426</v>
      </c>
      <c r="BJ34" s="2" t="s">
        <v>426</v>
      </c>
      <c r="BK34" s="2" t="s">
        <v>426</v>
      </c>
      <c r="BL34" s="2" t="s">
        <v>426</v>
      </c>
      <c r="BM34" s="2" t="s">
        <v>426</v>
      </c>
      <c r="BN34" s="2" t="s">
        <v>426</v>
      </c>
      <c r="BO34" s="2" t="s">
        <v>426</v>
      </c>
      <c r="BP34" s="2" t="s">
        <v>426</v>
      </c>
      <c r="BQ34" s="2" t="s">
        <v>426</v>
      </c>
      <c r="BR34" s="2" t="s">
        <v>426</v>
      </c>
      <c r="BS34" s="2" t="s">
        <v>426</v>
      </c>
      <c r="BT34" s="2" t="s">
        <v>426</v>
      </c>
      <c r="BU34" s="2" t="s">
        <v>426</v>
      </c>
      <c r="BV34" s="2" t="s">
        <v>426</v>
      </c>
      <c r="BW34" s="2" t="s">
        <v>426</v>
      </c>
      <c r="BX34" s="2" t="s">
        <v>426</v>
      </c>
      <c r="BY34" s="2" t="s">
        <v>426</v>
      </c>
      <c r="BZ34" s="2" t="s">
        <v>426</v>
      </c>
      <c r="CA34" s="2" t="s">
        <v>426</v>
      </c>
      <c r="CB34" s="2" t="s">
        <v>426</v>
      </c>
      <c r="CC34" s="2" t="s">
        <v>426</v>
      </c>
      <c r="CD34" s="2" t="s">
        <v>426</v>
      </c>
      <c r="CE34" s="2" t="s">
        <v>426</v>
      </c>
      <c r="CF34" s="2" t="s">
        <v>426</v>
      </c>
      <c r="CG34" s="25" t="s">
        <v>426</v>
      </c>
      <c r="CH34" s="2" t="s">
        <v>426</v>
      </c>
      <c r="CI34" s="2" t="s">
        <v>426</v>
      </c>
      <c r="CJ34" s="2" t="s">
        <v>426</v>
      </c>
      <c r="CK34" s="2" t="s">
        <v>426</v>
      </c>
      <c r="CL34" s="2" t="s">
        <v>426</v>
      </c>
      <c r="CM34" s="2" t="s">
        <v>426</v>
      </c>
      <c r="CN34" s="2" t="s">
        <v>426</v>
      </c>
      <c r="CO34" s="2" t="s">
        <v>426</v>
      </c>
      <c r="CP34" s="2" t="s">
        <v>426</v>
      </c>
      <c r="CQ34" s="2" t="s">
        <v>426</v>
      </c>
      <c r="CR34" s="2" t="s">
        <v>426</v>
      </c>
      <c r="CS34" s="2" t="s">
        <v>426</v>
      </c>
      <c r="CT34" s="2" t="s">
        <v>426</v>
      </c>
      <c r="CU34" s="2" t="s">
        <v>426</v>
      </c>
      <c r="CV34" s="2" t="s">
        <v>426</v>
      </c>
      <c r="CW34" s="2" t="s">
        <v>426</v>
      </c>
      <c r="CX34" s="2" t="s">
        <v>426</v>
      </c>
      <c r="CY34" s="2" t="s">
        <v>426</v>
      </c>
      <c r="CZ34" s="2" t="s">
        <v>426</v>
      </c>
      <c r="DA34" s="2" t="s">
        <v>426</v>
      </c>
      <c r="DB34" s="2" t="s">
        <v>426</v>
      </c>
      <c r="DC34" s="2" t="s">
        <v>426</v>
      </c>
      <c r="DD34" s="2" t="s">
        <v>426</v>
      </c>
      <c r="DE34" s="2" t="s">
        <v>426</v>
      </c>
      <c r="DF34" s="2" t="s">
        <v>426</v>
      </c>
      <c r="DG34" s="2" t="s">
        <v>426</v>
      </c>
      <c r="DH34" s="2" t="s">
        <v>426</v>
      </c>
      <c r="DI34" s="2" t="s">
        <v>426</v>
      </c>
      <c r="DJ34" s="2" t="s">
        <v>426</v>
      </c>
      <c r="DK34" s="2" t="s">
        <v>426</v>
      </c>
      <c r="DL34" s="2" t="s">
        <v>426</v>
      </c>
      <c r="DM34" s="25" t="s">
        <v>426</v>
      </c>
      <c r="DN34" s="2" t="s">
        <v>211</v>
      </c>
      <c r="DO34" s="2" t="s">
        <v>426</v>
      </c>
      <c r="DP34" s="2" t="s">
        <v>211</v>
      </c>
      <c r="DQ34" s="2" t="s">
        <v>426</v>
      </c>
      <c r="DR34" s="2" t="s">
        <v>211</v>
      </c>
      <c r="DS34" s="2" t="s">
        <v>426</v>
      </c>
      <c r="DT34" s="2" t="s">
        <v>211</v>
      </c>
      <c r="DU34" s="2" t="s">
        <v>426</v>
      </c>
      <c r="DV34" s="2" t="s">
        <v>426</v>
      </c>
      <c r="DW34" s="2" t="s">
        <v>426</v>
      </c>
      <c r="DX34" s="2" t="s">
        <v>426</v>
      </c>
      <c r="DY34" s="2" t="s">
        <v>426</v>
      </c>
      <c r="DZ34" s="2" t="s">
        <v>426</v>
      </c>
      <c r="EA34" s="2" t="s">
        <v>426</v>
      </c>
      <c r="EB34" s="2" t="s">
        <v>426</v>
      </c>
      <c r="EC34" s="2" t="s">
        <v>426</v>
      </c>
      <c r="ED34" s="2" t="s">
        <v>426</v>
      </c>
      <c r="EE34" s="2" t="s">
        <v>426</v>
      </c>
      <c r="EF34" s="2" t="s">
        <v>426</v>
      </c>
      <c r="EG34" s="2" t="s">
        <v>426</v>
      </c>
      <c r="EH34" s="2" t="s">
        <v>426</v>
      </c>
      <c r="EI34" s="2" t="s">
        <v>426</v>
      </c>
      <c r="EJ34" s="2" t="s">
        <v>426</v>
      </c>
      <c r="EK34" s="2" t="s">
        <v>426</v>
      </c>
      <c r="EL34" s="2" t="s">
        <v>426</v>
      </c>
      <c r="EM34" s="2" t="s">
        <v>426</v>
      </c>
      <c r="EN34" s="2" t="s">
        <v>426</v>
      </c>
      <c r="EO34" s="2" t="s">
        <v>426</v>
      </c>
      <c r="EP34" s="2" t="s">
        <v>426</v>
      </c>
      <c r="EQ34" s="2" t="s">
        <v>426</v>
      </c>
      <c r="ER34" s="2" t="s">
        <v>426</v>
      </c>
      <c r="ES34" s="2" t="s">
        <v>426</v>
      </c>
      <c r="ET34" s="2" t="s">
        <v>426</v>
      </c>
    </row>
    <row r="35" spans="1:150" ht="17.25" customHeight="1" x14ac:dyDescent="0.25">
      <c r="A35" s="20">
        <v>32548464</v>
      </c>
      <c r="B35" s="22">
        <v>45216.575474537036</v>
      </c>
      <c r="C35" s="23" t="s">
        <v>1128</v>
      </c>
      <c r="D35" s="21" t="s">
        <v>400</v>
      </c>
      <c r="E35" s="21" t="s">
        <v>1075</v>
      </c>
      <c r="F35" s="21" t="s">
        <v>361</v>
      </c>
      <c r="G35" s="21" t="s">
        <v>636</v>
      </c>
      <c r="H35" s="21" t="s">
        <v>1154</v>
      </c>
      <c r="I35" s="21" t="s">
        <v>20</v>
      </c>
      <c r="J35" s="21" t="s">
        <v>416</v>
      </c>
      <c r="K35" s="21" t="s">
        <v>98</v>
      </c>
      <c r="L35" s="24" t="s">
        <v>220</v>
      </c>
      <c r="M35" s="24" t="s">
        <v>826</v>
      </c>
      <c r="N35" s="2" t="s">
        <v>426</v>
      </c>
      <c r="O35" s="3" t="s">
        <v>826</v>
      </c>
      <c r="P35" s="2" t="s">
        <v>426</v>
      </c>
      <c r="Q35" s="2" t="s">
        <v>755</v>
      </c>
      <c r="R35" s="2" t="s">
        <v>426</v>
      </c>
      <c r="S35" s="2" t="s">
        <v>200</v>
      </c>
      <c r="T35" s="2" t="s">
        <v>370</v>
      </c>
      <c r="U35" s="3" t="s">
        <v>775</v>
      </c>
      <c r="V35" s="2" t="s">
        <v>62</v>
      </c>
      <c r="W35" s="2" t="s">
        <v>62</v>
      </c>
      <c r="X35" s="2" t="s">
        <v>62</v>
      </c>
      <c r="Y35" s="2" t="s">
        <v>941</v>
      </c>
      <c r="Z35" s="2" t="s">
        <v>1001</v>
      </c>
      <c r="AA35" s="2" t="s">
        <v>941</v>
      </c>
      <c r="AB35" s="2" t="s">
        <v>941</v>
      </c>
      <c r="AC35" s="2" t="s">
        <v>62</v>
      </c>
      <c r="AD35" s="2" t="s">
        <v>62</v>
      </c>
      <c r="AE35" s="2" t="s">
        <v>426</v>
      </c>
      <c r="AF35" s="2" t="s">
        <v>426</v>
      </c>
      <c r="AG35" s="2" t="s">
        <v>693</v>
      </c>
      <c r="AH35" s="2" t="s">
        <v>209</v>
      </c>
      <c r="AI35" s="2" t="s">
        <v>426</v>
      </c>
      <c r="AJ35" s="3" t="s">
        <v>30</v>
      </c>
      <c r="AK35" s="2" t="s">
        <v>426</v>
      </c>
      <c r="AL35" s="2" t="s">
        <v>426</v>
      </c>
      <c r="AM35" s="2" t="s">
        <v>426</v>
      </c>
      <c r="AN35" s="2" t="s">
        <v>506</v>
      </c>
      <c r="AO35" s="2" t="s">
        <v>221</v>
      </c>
      <c r="AP35" s="2" t="s">
        <v>62</v>
      </c>
      <c r="AQ35" s="2" t="s">
        <v>62</v>
      </c>
      <c r="AR35" s="2" t="s">
        <v>1025</v>
      </c>
      <c r="AS35" s="2" t="s">
        <v>62</v>
      </c>
      <c r="AT35" s="2" t="s">
        <v>204</v>
      </c>
      <c r="AU35" s="2" t="s">
        <v>209</v>
      </c>
      <c r="AV35" s="2" t="s">
        <v>209</v>
      </c>
      <c r="AW35" s="2" t="s">
        <v>426</v>
      </c>
      <c r="AX35" s="2" t="s">
        <v>32</v>
      </c>
      <c r="AY35" s="2" t="s">
        <v>426</v>
      </c>
      <c r="AZ35" s="3" t="s">
        <v>320</v>
      </c>
      <c r="BA35" s="3" t="s">
        <v>16</v>
      </c>
      <c r="BB35" s="1" t="s">
        <v>708</v>
      </c>
      <c r="BC35" s="2" t="s">
        <v>426</v>
      </c>
      <c r="BD35" s="2" t="s">
        <v>426</v>
      </c>
      <c r="BE35" s="2" t="s">
        <v>773</v>
      </c>
      <c r="BF35" s="2" t="s">
        <v>426</v>
      </c>
      <c r="BG35" s="2" t="s">
        <v>426</v>
      </c>
      <c r="BH35" s="2" t="s">
        <v>426</v>
      </c>
      <c r="BI35" s="2" t="s">
        <v>426</v>
      </c>
      <c r="BJ35" s="2" t="s">
        <v>426</v>
      </c>
      <c r="BK35" s="2" t="s">
        <v>426</v>
      </c>
      <c r="BL35" s="2" t="s">
        <v>426</v>
      </c>
      <c r="BM35" s="2" t="s">
        <v>62</v>
      </c>
      <c r="BN35" s="2" t="s">
        <v>541</v>
      </c>
      <c r="BO35" s="2" t="s">
        <v>62</v>
      </c>
      <c r="BP35" s="2" t="s">
        <v>426</v>
      </c>
      <c r="BQ35" s="2" t="s">
        <v>426</v>
      </c>
      <c r="BR35" s="2" t="s">
        <v>426</v>
      </c>
      <c r="BS35" s="2" t="s">
        <v>426</v>
      </c>
      <c r="BT35" s="2" t="s">
        <v>426</v>
      </c>
      <c r="BU35" s="2" t="s">
        <v>426</v>
      </c>
      <c r="BV35" s="2" t="s">
        <v>426</v>
      </c>
      <c r="BW35" s="2" t="s">
        <v>426</v>
      </c>
      <c r="BX35" s="2" t="s">
        <v>426</v>
      </c>
      <c r="BY35" s="2" t="s">
        <v>426</v>
      </c>
      <c r="BZ35" s="2" t="s">
        <v>426</v>
      </c>
      <c r="CA35" s="2" t="s">
        <v>426</v>
      </c>
      <c r="CB35" s="2" t="s">
        <v>426</v>
      </c>
      <c r="CC35" s="2" t="s">
        <v>426</v>
      </c>
      <c r="CD35" s="2" t="s">
        <v>426</v>
      </c>
      <c r="CE35" s="2" t="s">
        <v>426</v>
      </c>
      <c r="CF35" s="2" t="s">
        <v>426</v>
      </c>
      <c r="CG35" s="25" t="s">
        <v>426</v>
      </c>
      <c r="CH35" s="2" t="s">
        <v>426</v>
      </c>
      <c r="CI35" s="2" t="s">
        <v>1093</v>
      </c>
      <c r="CJ35" s="2" t="s">
        <v>1044</v>
      </c>
      <c r="CK35" s="3" t="s">
        <v>721</v>
      </c>
      <c r="CL35" s="2" t="s">
        <v>116</v>
      </c>
      <c r="CM35" s="2" t="s">
        <v>26</v>
      </c>
      <c r="CN35" s="2" t="s">
        <v>772</v>
      </c>
      <c r="CO35" s="2" t="s">
        <v>561</v>
      </c>
      <c r="CP35" s="2" t="s">
        <v>879</v>
      </c>
      <c r="CQ35" s="2" t="s">
        <v>426</v>
      </c>
      <c r="CR35" s="2" t="s">
        <v>141</v>
      </c>
      <c r="CS35" s="2" t="s">
        <v>141</v>
      </c>
      <c r="CT35" s="2" t="s">
        <v>166</v>
      </c>
      <c r="CU35" s="2" t="s">
        <v>1027</v>
      </c>
      <c r="CV35" s="2" t="s">
        <v>1112</v>
      </c>
      <c r="CW35" s="2" t="s">
        <v>678</v>
      </c>
      <c r="CX35" s="2" t="s">
        <v>786</v>
      </c>
      <c r="CY35" s="2" t="s">
        <v>1020</v>
      </c>
      <c r="CZ35" s="2" t="s">
        <v>1118</v>
      </c>
      <c r="DA35" s="2" t="s">
        <v>786</v>
      </c>
      <c r="DB35" s="2" t="s">
        <v>256</v>
      </c>
      <c r="DC35" s="2" t="s">
        <v>464</v>
      </c>
      <c r="DD35" s="2" t="s">
        <v>731</v>
      </c>
      <c r="DE35" s="2" t="s">
        <v>141</v>
      </c>
      <c r="DF35" s="2" t="s">
        <v>516</v>
      </c>
      <c r="DG35" s="2" t="s">
        <v>728</v>
      </c>
      <c r="DH35" s="2" t="s">
        <v>516</v>
      </c>
      <c r="DI35" s="2" t="s">
        <v>728</v>
      </c>
      <c r="DJ35" s="2" t="s">
        <v>728</v>
      </c>
      <c r="DK35" s="2" t="s">
        <v>914</v>
      </c>
      <c r="DL35" s="2" t="s">
        <v>786</v>
      </c>
      <c r="DM35" s="25" t="s">
        <v>871</v>
      </c>
      <c r="DN35" s="2" t="s">
        <v>271</v>
      </c>
      <c r="DO35" s="2" t="s">
        <v>871</v>
      </c>
      <c r="DP35" s="2" t="s">
        <v>866</v>
      </c>
      <c r="DQ35" s="2" t="s">
        <v>871</v>
      </c>
      <c r="DR35" s="2" t="s">
        <v>335</v>
      </c>
      <c r="DS35" s="2" t="s">
        <v>871</v>
      </c>
      <c r="DT35" s="2" t="s">
        <v>107</v>
      </c>
      <c r="DU35" s="2" t="s">
        <v>426</v>
      </c>
      <c r="DV35" s="2" t="s">
        <v>426</v>
      </c>
      <c r="DW35" s="2" t="s">
        <v>426</v>
      </c>
      <c r="DX35" s="2" t="s">
        <v>426</v>
      </c>
      <c r="DY35" s="2" t="s">
        <v>426</v>
      </c>
      <c r="DZ35" s="2" t="s">
        <v>426</v>
      </c>
      <c r="EA35" s="2" t="s">
        <v>426</v>
      </c>
      <c r="EB35" s="2" t="s">
        <v>426</v>
      </c>
      <c r="EC35" s="2" t="s">
        <v>426</v>
      </c>
      <c r="ED35" s="2" t="s">
        <v>426</v>
      </c>
      <c r="EE35" s="2" t="s">
        <v>426</v>
      </c>
      <c r="EF35" s="2" t="s">
        <v>426</v>
      </c>
      <c r="EG35" s="2" t="s">
        <v>426</v>
      </c>
      <c r="EH35" s="2" t="s">
        <v>426</v>
      </c>
      <c r="EI35" s="2" t="s">
        <v>426</v>
      </c>
      <c r="EJ35" s="2" t="s">
        <v>426</v>
      </c>
      <c r="EK35" s="2" t="s">
        <v>426</v>
      </c>
      <c r="EL35" s="2" t="s">
        <v>426</v>
      </c>
      <c r="EM35" s="2" t="s">
        <v>426</v>
      </c>
      <c r="EN35" s="2" t="s">
        <v>426</v>
      </c>
      <c r="EO35" s="2" t="s">
        <v>426</v>
      </c>
      <c r="EP35" s="2" t="s">
        <v>426</v>
      </c>
      <c r="EQ35" s="2" t="s">
        <v>426</v>
      </c>
      <c r="ER35" s="2" t="s">
        <v>426</v>
      </c>
      <c r="ES35" s="2" t="s">
        <v>426</v>
      </c>
      <c r="ET35" s="2" t="s">
        <v>426</v>
      </c>
    </row>
    <row r="36" spans="1:150" ht="17.25" customHeight="1" x14ac:dyDescent="0.25">
      <c r="A36" s="20">
        <v>32549538</v>
      </c>
      <c r="B36" s="22">
        <v>45216.591805555552</v>
      </c>
      <c r="C36" s="23" t="s">
        <v>1016</v>
      </c>
      <c r="D36" s="21" t="s">
        <v>1127</v>
      </c>
      <c r="E36" s="21" t="s">
        <v>347</v>
      </c>
      <c r="F36" s="21" t="s">
        <v>361</v>
      </c>
      <c r="G36" s="21" t="s">
        <v>254</v>
      </c>
      <c r="H36" s="21" t="s">
        <v>1155</v>
      </c>
      <c r="I36" s="21" t="s">
        <v>108</v>
      </c>
      <c r="J36" s="21" t="s">
        <v>417</v>
      </c>
      <c r="K36" s="21" t="s">
        <v>308</v>
      </c>
      <c r="L36" s="24" t="s">
        <v>1050</v>
      </c>
      <c r="M36" s="24" t="s">
        <v>663</v>
      </c>
      <c r="N36" s="2" t="s">
        <v>426</v>
      </c>
      <c r="O36" s="3" t="s">
        <v>663</v>
      </c>
      <c r="P36" s="2" t="s">
        <v>426</v>
      </c>
      <c r="Q36" s="2" t="s">
        <v>755</v>
      </c>
      <c r="R36" s="2" t="s">
        <v>426</v>
      </c>
      <c r="S36" s="2" t="s">
        <v>965</v>
      </c>
      <c r="T36" s="2" t="s">
        <v>211</v>
      </c>
      <c r="U36" s="3" t="s">
        <v>1001</v>
      </c>
      <c r="V36" s="2" t="s">
        <v>62</v>
      </c>
      <c r="W36" s="2" t="s">
        <v>62</v>
      </c>
      <c r="X36" s="2" t="s">
        <v>941</v>
      </c>
      <c r="Y36" s="2" t="s">
        <v>62</v>
      </c>
      <c r="Z36" s="2" t="s">
        <v>62</v>
      </c>
      <c r="AA36" s="2" t="s">
        <v>941</v>
      </c>
      <c r="AB36" s="2" t="s">
        <v>941</v>
      </c>
      <c r="AC36" s="2" t="s">
        <v>62</v>
      </c>
      <c r="AD36" s="2" t="s">
        <v>62</v>
      </c>
      <c r="AE36" s="2" t="s">
        <v>426</v>
      </c>
      <c r="AF36" s="2" t="s">
        <v>426</v>
      </c>
      <c r="AG36" s="2" t="s">
        <v>693</v>
      </c>
      <c r="AH36" s="2" t="s">
        <v>338</v>
      </c>
      <c r="AI36" s="2" t="s">
        <v>426</v>
      </c>
      <c r="AJ36" s="3" t="s">
        <v>549</v>
      </c>
      <c r="AK36" s="2" t="s">
        <v>426</v>
      </c>
      <c r="AL36" s="2" t="s">
        <v>426</v>
      </c>
      <c r="AM36" s="2" t="s">
        <v>426</v>
      </c>
      <c r="AN36" s="2" t="s">
        <v>506</v>
      </c>
      <c r="AO36" s="2" t="s">
        <v>221</v>
      </c>
      <c r="AP36" s="2" t="s">
        <v>62</v>
      </c>
      <c r="AQ36" s="2" t="s">
        <v>62</v>
      </c>
      <c r="AR36" s="2" t="s">
        <v>1025</v>
      </c>
      <c r="AS36" s="2" t="s">
        <v>62</v>
      </c>
      <c r="AT36" s="2" t="s">
        <v>204</v>
      </c>
      <c r="AU36" s="2" t="s">
        <v>338</v>
      </c>
      <c r="AV36" s="2" t="s">
        <v>338</v>
      </c>
      <c r="AW36" s="2" t="s">
        <v>426</v>
      </c>
      <c r="AX36" s="2" t="s">
        <v>283</v>
      </c>
      <c r="AY36" s="2" t="s">
        <v>426</v>
      </c>
      <c r="AZ36" s="3" t="s">
        <v>528</v>
      </c>
      <c r="BA36" s="3" t="s">
        <v>23</v>
      </c>
      <c r="BB36" s="1" t="s">
        <v>407</v>
      </c>
      <c r="BC36" s="2" t="s">
        <v>426</v>
      </c>
      <c r="BD36" s="2" t="s">
        <v>426</v>
      </c>
      <c r="BE36" s="2" t="s">
        <v>595</v>
      </c>
      <c r="BF36" s="2" t="s">
        <v>426</v>
      </c>
      <c r="BG36" s="2" t="s">
        <v>426</v>
      </c>
      <c r="BH36" s="2" t="s">
        <v>426</v>
      </c>
      <c r="BI36" s="2" t="s">
        <v>426</v>
      </c>
      <c r="BJ36" s="2" t="s">
        <v>426</v>
      </c>
      <c r="BK36" s="2" t="s">
        <v>426</v>
      </c>
      <c r="BL36" s="2" t="s">
        <v>426</v>
      </c>
      <c r="BM36" s="2" t="s">
        <v>426</v>
      </c>
      <c r="BN36" s="2" t="s">
        <v>426</v>
      </c>
      <c r="BO36" s="2" t="s">
        <v>426</v>
      </c>
      <c r="BP36" s="2" t="s">
        <v>426</v>
      </c>
      <c r="BQ36" s="2" t="s">
        <v>426</v>
      </c>
      <c r="BR36" s="2" t="s">
        <v>426</v>
      </c>
      <c r="BS36" s="2" t="s">
        <v>426</v>
      </c>
      <c r="BT36" s="2" t="s">
        <v>426</v>
      </c>
      <c r="BU36" s="2" t="s">
        <v>426</v>
      </c>
      <c r="BV36" s="2" t="s">
        <v>426</v>
      </c>
      <c r="BW36" s="2" t="s">
        <v>426</v>
      </c>
      <c r="BX36" s="2" t="s">
        <v>426</v>
      </c>
      <c r="BY36" s="2" t="s">
        <v>426</v>
      </c>
      <c r="BZ36" s="2" t="s">
        <v>426</v>
      </c>
      <c r="CA36" s="2" t="s">
        <v>426</v>
      </c>
      <c r="CB36" s="2" t="s">
        <v>426</v>
      </c>
      <c r="CC36" s="2" t="s">
        <v>426</v>
      </c>
      <c r="CD36" s="2" t="s">
        <v>426</v>
      </c>
      <c r="CE36" s="2" t="s">
        <v>426</v>
      </c>
      <c r="CF36" s="2" t="s">
        <v>426</v>
      </c>
      <c r="CG36" s="25" t="s">
        <v>426</v>
      </c>
      <c r="CH36" s="2" t="s">
        <v>426</v>
      </c>
      <c r="CI36" s="2" t="s">
        <v>426</v>
      </c>
      <c r="CJ36" s="2" t="s">
        <v>426</v>
      </c>
      <c r="CK36" s="2" t="s">
        <v>426</v>
      </c>
      <c r="CL36" s="2" t="s">
        <v>426</v>
      </c>
      <c r="CM36" s="2" t="s">
        <v>426</v>
      </c>
      <c r="CN36" s="2" t="s">
        <v>426</v>
      </c>
      <c r="CO36" s="2" t="s">
        <v>426</v>
      </c>
      <c r="CP36" s="2" t="s">
        <v>426</v>
      </c>
      <c r="CQ36" s="2" t="s">
        <v>426</v>
      </c>
      <c r="CR36" s="2" t="s">
        <v>426</v>
      </c>
      <c r="CS36" s="2" t="s">
        <v>426</v>
      </c>
      <c r="CT36" s="2" t="s">
        <v>426</v>
      </c>
      <c r="CU36" s="2" t="s">
        <v>426</v>
      </c>
      <c r="CV36" s="2" t="s">
        <v>426</v>
      </c>
      <c r="CW36" s="2" t="s">
        <v>426</v>
      </c>
      <c r="CX36" s="2" t="s">
        <v>426</v>
      </c>
      <c r="CY36" s="2" t="s">
        <v>426</v>
      </c>
      <c r="CZ36" s="2" t="s">
        <v>426</v>
      </c>
      <c r="DA36" s="2" t="s">
        <v>426</v>
      </c>
      <c r="DB36" s="2" t="s">
        <v>426</v>
      </c>
      <c r="DC36" s="2" t="s">
        <v>426</v>
      </c>
      <c r="DD36" s="2" t="s">
        <v>426</v>
      </c>
      <c r="DE36" s="2" t="s">
        <v>426</v>
      </c>
      <c r="DF36" s="2" t="s">
        <v>426</v>
      </c>
      <c r="DG36" s="2" t="s">
        <v>426</v>
      </c>
      <c r="DH36" s="2" t="s">
        <v>426</v>
      </c>
      <c r="DI36" s="2" t="s">
        <v>426</v>
      </c>
      <c r="DJ36" s="2" t="s">
        <v>426</v>
      </c>
      <c r="DK36" s="2" t="s">
        <v>426</v>
      </c>
      <c r="DL36" s="2" t="s">
        <v>426</v>
      </c>
      <c r="DM36" s="25" t="s">
        <v>426</v>
      </c>
      <c r="DN36" s="2" t="s">
        <v>211</v>
      </c>
      <c r="DO36" s="2" t="s">
        <v>426</v>
      </c>
      <c r="DP36" s="2" t="s">
        <v>211</v>
      </c>
      <c r="DQ36" s="2" t="s">
        <v>426</v>
      </c>
      <c r="DR36" s="2" t="s">
        <v>211</v>
      </c>
      <c r="DS36" s="2" t="s">
        <v>426</v>
      </c>
      <c r="DT36" s="2" t="s">
        <v>211</v>
      </c>
      <c r="DU36" s="2" t="s">
        <v>426</v>
      </c>
      <c r="DV36" s="2" t="s">
        <v>426</v>
      </c>
      <c r="DW36" s="2" t="s">
        <v>426</v>
      </c>
      <c r="DX36" s="2" t="s">
        <v>426</v>
      </c>
      <c r="DY36" s="2" t="s">
        <v>426</v>
      </c>
      <c r="DZ36" s="2" t="s">
        <v>426</v>
      </c>
      <c r="EA36" s="2" t="s">
        <v>426</v>
      </c>
      <c r="EB36" s="2" t="s">
        <v>426</v>
      </c>
      <c r="EC36" s="2" t="s">
        <v>426</v>
      </c>
      <c r="ED36" s="2" t="s">
        <v>426</v>
      </c>
      <c r="EE36" s="2" t="s">
        <v>426</v>
      </c>
      <c r="EF36" s="2" t="s">
        <v>426</v>
      </c>
      <c r="EG36" s="2" t="s">
        <v>426</v>
      </c>
      <c r="EH36" s="2" t="s">
        <v>426</v>
      </c>
      <c r="EI36" s="2" t="s">
        <v>426</v>
      </c>
      <c r="EJ36" s="2" t="s">
        <v>426</v>
      </c>
      <c r="EK36" s="2" t="s">
        <v>426</v>
      </c>
      <c r="EL36" s="2" t="s">
        <v>426</v>
      </c>
      <c r="EM36" s="2" t="s">
        <v>426</v>
      </c>
      <c r="EN36" s="2" t="s">
        <v>426</v>
      </c>
      <c r="EO36" s="2" t="s">
        <v>426</v>
      </c>
      <c r="EP36" s="2" t="s">
        <v>426</v>
      </c>
      <c r="EQ36" s="2" t="s">
        <v>426</v>
      </c>
      <c r="ER36" s="2" t="s">
        <v>426</v>
      </c>
      <c r="ES36" s="2" t="s">
        <v>426</v>
      </c>
      <c r="ET36" s="2" t="s">
        <v>426</v>
      </c>
    </row>
    <row r="37" spans="1:150" ht="17.25" customHeight="1" x14ac:dyDescent="0.25">
      <c r="A37" s="20">
        <v>32550005</v>
      </c>
      <c r="B37" s="22">
        <v>45216.598009259258</v>
      </c>
      <c r="C37" s="23" t="s">
        <v>1128</v>
      </c>
      <c r="D37" s="21" t="s">
        <v>400</v>
      </c>
      <c r="E37" s="21" t="s">
        <v>746</v>
      </c>
      <c r="F37" s="21" t="s">
        <v>361</v>
      </c>
      <c r="G37" s="21" t="s">
        <v>636</v>
      </c>
      <c r="H37" s="21" t="s">
        <v>1155</v>
      </c>
      <c r="I37" s="21" t="s">
        <v>729</v>
      </c>
      <c r="J37" s="21" t="s">
        <v>416</v>
      </c>
      <c r="K37" s="21" t="s">
        <v>98</v>
      </c>
      <c r="L37" s="24" t="s">
        <v>220</v>
      </c>
      <c r="M37" s="24" t="s">
        <v>287</v>
      </c>
      <c r="N37" s="2" t="s">
        <v>426</v>
      </c>
      <c r="O37" s="3" t="s">
        <v>287</v>
      </c>
      <c r="P37" s="2" t="s">
        <v>426</v>
      </c>
      <c r="Q37" s="2" t="s">
        <v>755</v>
      </c>
      <c r="R37" s="2" t="s">
        <v>426</v>
      </c>
      <c r="S37" s="2" t="s">
        <v>200</v>
      </c>
      <c r="T37" s="2" t="s">
        <v>374</v>
      </c>
      <c r="U37" s="3" t="s">
        <v>382</v>
      </c>
      <c r="V37" s="2" t="s">
        <v>62</v>
      </c>
      <c r="W37" s="2" t="s">
        <v>62</v>
      </c>
      <c r="X37" s="2" t="s">
        <v>62</v>
      </c>
      <c r="Y37" s="2" t="s">
        <v>62</v>
      </c>
      <c r="Z37" s="2" t="s">
        <v>941</v>
      </c>
      <c r="AA37" s="2" t="s">
        <v>62</v>
      </c>
      <c r="AB37" s="2" t="s">
        <v>941</v>
      </c>
      <c r="AC37" s="2" t="s">
        <v>62</v>
      </c>
      <c r="AD37" s="2" t="s">
        <v>62</v>
      </c>
      <c r="AE37" s="2" t="s">
        <v>426</v>
      </c>
      <c r="AF37" s="2" t="s">
        <v>426</v>
      </c>
      <c r="AG37" s="2" t="s">
        <v>693</v>
      </c>
      <c r="AH37" s="2" t="s">
        <v>603</v>
      </c>
      <c r="AI37" s="2" t="s">
        <v>426</v>
      </c>
      <c r="AJ37" s="3" t="s">
        <v>515</v>
      </c>
      <c r="AK37" s="2" t="s">
        <v>426</v>
      </c>
      <c r="AL37" s="2" t="s">
        <v>426</v>
      </c>
      <c r="AM37" s="2" t="s">
        <v>426</v>
      </c>
      <c r="AN37" s="2" t="s">
        <v>506</v>
      </c>
      <c r="AO37" s="2" t="s">
        <v>221</v>
      </c>
      <c r="AP37" s="2" t="s">
        <v>62</v>
      </c>
      <c r="AQ37" s="2" t="s">
        <v>62</v>
      </c>
      <c r="AR37" s="2" t="s">
        <v>1025</v>
      </c>
      <c r="AS37" s="2" t="s">
        <v>62</v>
      </c>
      <c r="AT37" s="2" t="s">
        <v>204</v>
      </c>
      <c r="AU37" s="2" t="s">
        <v>603</v>
      </c>
      <c r="AV37" s="2" t="s">
        <v>603</v>
      </c>
      <c r="AW37" s="2" t="s">
        <v>426</v>
      </c>
      <c r="AX37" s="2" t="s">
        <v>319</v>
      </c>
      <c r="AY37" s="2" t="s">
        <v>426</v>
      </c>
      <c r="AZ37" s="3" t="s">
        <v>428</v>
      </c>
      <c r="BA37" s="3" t="s">
        <v>970</v>
      </c>
      <c r="BB37" s="1" t="s">
        <v>341</v>
      </c>
      <c r="BC37" s="2" t="s">
        <v>426</v>
      </c>
      <c r="BD37" s="2" t="s">
        <v>426</v>
      </c>
      <c r="BE37" s="2" t="s">
        <v>512</v>
      </c>
      <c r="BF37" s="2" t="s">
        <v>426</v>
      </c>
      <c r="BG37" s="2" t="s">
        <v>426</v>
      </c>
      <c r="BH37" s="2" t="s">
        <v>426</v>
      </c>
      <c r="BI37" s="2" t="s">
        <v>426</v>
      </c>
      <c r="BJ37" s="2" t="s">
        <v>426</v>
      </c>
      <c r="BK37" s="2" t="s">
        <v>426</v>
      </c>
      <c r="BL37" s="2" t="s">
        <v>426</v>
      </c>
      <c r="BM37" s="2" t="s">
        <v>62</v>
      </c>
      <c r="BN37" s="2" t="s">
        <v>541</v>
      </c>
      <c r="BO37" s="2" t="s">
        <v>62</v>
      </c>
      <c r="BP37" s="2" t="s">
        <v>426</v>
      </c>
      <c r="BQ37" s="2" t="s">
        <v>426</v>
      </c>
      <c r="BR37" s="2" t="s">
        <v>426</v>
      </c>
      <c r="BS37" s="2" t="s">
        <v>426</v>
      </c>
      <c r="BT37" s="2" t="s">
        <v>426</v>
      </c>
      <c r="BU37" s="2" t="s">
        <v>426</v>
      </c>
      <c r="BV37" s="2" t="s">
        <v>426</v>
      </c>
      <c r="BW37" s="2" t="s">
        <v>426</v>
      </c>
      <c r="BX37" s="2" t="s">
        <v>426</v>
      </c>
      <c r="BY37" s="2" t="s">
        <v>426</v>
      </c>
      <c r="BZ37" s="2" t="s">
        <v>426</v>
      </c>
      <c r="CA37" s="2" t="s">
        <v>426</v>
      </c>
      <c r="CB37" s="2" t="s">
        <v>426</v>
      </c>
      <c r="CC37" s="2" t="s">
        <v>426</v>
      </c>
      <c r="CD37" s="2" t="s">
        <v>426</v>
      </c>
      <c r="CE37" s="2" t="s">
        <v>426</v>
      </c>
      <c r="CF37" s="2" t="s">
        <v>426</v>
      </c>
      <c r="CG37" s="25" t="s">
        <v>426</v>
      </c>
      <c r="CH37" s="2" t="s">
        <v>426</v>
      </c>
      <c r="CI37" s="2" t="s">
        <v>1093</v>
      </c>
      <c r="CJ37" s="2" t="s">
        <v>1044</v>
      </c>
      <c r="CK37" s="3" t="s">
        <v>721</v>
      </c>
      <c r="CL37" s="2" t="s">
        <v>116</v>
      </c>
      <c r="CM37" s="2" t="s">
        <v>26</v>
      </c>
      <c r="CN37" s="2" t="s">
        <v>772</v>
      </c>
      <c r="CO37" s="2" t="s">
        <v>561</v>
      </c>
      <c r="CP37" s="2" t="s">
        <v>879</v>
      </c>
      <c r="CQ37" s="2" t="s">
        <v>426</v>
      </c>
      <c r="CR37" s="2" t="s">
        <v>141</v>
      </c>
      <c r="CS37" s="2" t="s">
        <v>141</v>
      </c>
      <c r="CT37" s="2" t="s">
        <v>166</v>
      </c>
      <c r="CU37" s="2" t="s">
        <v>1027</v>
      </c>
      <c r="CV37" s="2" t="s">
        <v>1112</v>
      </c>
      <c r="CW37" s="2" t="s">
        <v>678</v>
      </c>
      <c r="CX37" s="2" t="s">
        <v>786</v>
      </c>
      <c r="CY37" s="2" t="s">
        <v>1020</v>
      </c>
      <c r="CZ37" s="2" t="s">
        <v>755</v>
      </c>
      <c r="DA37" s="2" t="s">
        <v>786</v>
      </c>
      <c r="DB37" s="2" t="s">
        <v>256</v>
      </c>
      <c r="DC37" s="2" t="s">
        <v>464</v>
      </c>
      <c r="DD37" s="2" t="s">
        <v>731</v>
      </c>
      <c r="DE37" s="2" t="s">
        <v>141</v>
      </c>
      <c r="DF37" s="2" t="s">
        <v>516</v>
      </c>
      <c r="DG37" s="2" t="s">
        <v>728</v>
      </c>
      <c r="DH37" s="2" t="s">
        <v>516</v>
      </c>
      <c r="DI37" s="2" t="s">
        <v>728</v>
      </c>
      <c r="DJ37" s="2" t="s">
        <v>728</v>
      </c>
      <c r="DK37" s="2" t="s">
        <v>914</v>
      </c>
      <c r="DL37" s="2" t="s">
        <v>786</v>
      </c>
      <c r="DM37" s="25" t="s">
        <v>871</v>
      </c>
      <c r="DN37" s="2" t="s">
        <v>271</v>
      </c>
      <c r="DO37" s="2" t="s">
        <v>871</v>
      </c>
      <c r="DP37" s="2" t="s">
        <v>866</v>
      </c>
      <c r="DQ37" s="2" t="s">
        <v>871</v>
      </c>
      <c r="DR37" s="2" t="s">
        <v>335</v>
      </c>
      <c r="DS37" s="2" t="s">
        <v>871</v>
      </c>
      <c r="DT37" s="2" t="s">
        <v>107</v>
      </c>
      <c r="DU37" s="2" t="s">
        <v>426</v>
      </c>
      <c r="DV37" s="2" t="s">
        <v>426</v>
      </c>
      <c r="DW37" s="2" t="s">
        <v>426</v>
      </c>
      <c r="DX37" s="2" t="s">
        <v>426</v>
      </c>
      <c r="DY37" s="2" t="s">
        <v>426</v>
      </c>
      <c r="DZ37" s="2" t="s">
        <v>426</v>
      </c>
      <c r="EA37" s="2" t="s">
        <v>426</v>
      </c>
      <c r="EB37" s="2" t="s">
        <v>426</v>
      </c>
      <c r="EC37" s="2" t="s">
        <v>426</v>
      </c>
      <c r="ED37" s="2" t="s">
        <v>426</v>
      </c>
      <c r="EE37" s="2" t="s">
        <v>426</v>
      </c>
      <c r="EF37" s="2" t="s">
        <v>426</v>
      </c>
      <c r="EG37" s="2" t="s">
        <v>426</v>
      </c>
      <c r="EH37" s="2" t="s">
        <v>426</v>
      </c>
      <c r="EI37" s="2" t="s">
        <v>426</v>
      </c>
      <c r="EJ37" s="2" t="s">
        <v>426</v>
      </c>
      <c r="EK37" s="2" t="s">
        <v>426</v>
      </c>
      <c r="EL37" s="2" t="s">
        <v>426</v>
      </c>
      <c r="EM37" s="2" t="s">
        <v>426</v>
      </c>
      <c r="EN37" s="2" t="s">
        <v>426</v>
      </c>
      <c r="EO37" s="2" t="s">
        <v>426</v>
      </c>
      <c r="EP37" s="2" t="s">
        <v>426</v>
      </c>
      <c r="EQ37" s="2" t="s">
        <v>426</v>
      </c>
      <c r="ER37" s="2" t="s">
        <v>426</v>
      </c>
      <c r="ES37" s="2" t="s">
        <v>426</v>
      </c>
      <c r="ET37" s="2" t="s">
        <v>426</v>
      </c>
    </row>
    <row r="38" spans="1:150" ht="17.25" customHeight="1" x14ac:dyDescent="0.25">
      <c r="A38" s="20">
        <v>32550078</v>
      </c>
      <c r="B38" s="22">
        <v>45216.595266203702</v>
      </c>
      <c r="C38" s="23" t="s">
        <v>689</v>
      </c>
      <c r="D38" s="21" t="s">
        <v>1106</v>
      </c>
      <c r="E38" s="21" t="s">
        <v>588</v>
      </c>
      <c r="F38" s="21" t="s">
        <v>361</v>
      </c>
      <c r="G38" s="21" t="s">
        <v>725</v>
      </c>
      <c r="H38" s="21" t="s">
        <v>1154</v>
      </c>
      <c r="I38" s="21" t="s">
        <v>356</v>
      </c>
      <c r="J38" s="21" t="s">
        <v>197</v>
      </c>
      <c r="K38" s="21" t="s">
        <v>148</v>
      </c>
      <c r="L38" s="24" t="s">
        <v>501</v>
      </c>
      <c r="M38" s="24" t="s">
        <v>901</v>
      </c>
      <c r="N38" s="2" t="s">
        <v>426</v>
      </c>
      <c r="O38" s="3" t="s">
        <v>901</v>
      </c>
      <c r="P38" s="2" t="s">
        <v>426</v>
      </c>
      <c r="Q38" s="2" t="s">
        <v>1118</v>
      </c>
      <c r="R38" s="2" t="s">
        <v>426</v>
      </c>
      <c r="S38" s="2" t="s">
        <v>965</v>
      </c>
      <c r="T38" s="2" t="s">
        <v>211</v>
      </c>
      <c r="U38" s="3" t="s">
        <v>452</v>
      </c>
      <c r="V38" s="2" t="s">
        <v>62</v>
      </c>
      <c r="W38" s="2" t="s">
        <v>941</v>
      </c>
      <c r="X38" s="2" t="s">
        <v>62</v>
      </c>
      <c r="Y38" s="2" t="s">
        <v>941</v>
      </c>
      <c r="Z38" s="2" t="s">
        <v>62</v>
      </c>
      <c r="AA38" s="2" t="s">
        <v>941</v>
      </c>
      <c r="AB38" s="2" t="s">
        <v>941</v>
      </c>
      <c r="AC38" s="2" t="s">
        <v>62</v>
      </c>
      <c r="AD38" s="2" t="s">
        <v>62</v>
      </c>
      <c r="AE38" s="2" t="s">
        <v>426</v>
      </c>
      <c r="AF38" s="2" t="s">
        <v>426</v>
      </c>
      <c r="AG38" s="2" t="s">
        <v>693</v>
      </c>
      <c r="AH38" s="2" t="s">
        <v>741</v>
      </c>
      <c r="AI38" s="2" t="s">
        <v>426</v>
      </c>
      <c r="AJ38" s="3" t="s">
        <v>486</v>
      </c>
      <c r="AK38" s="2" t="s">
        <v>426</v>
      </c>
      <c r="AL38" s="2" t="s">
        <v>426</v>
      </c>
      <c r="AM38" s="2" t="s">
        <v>426</v>
      </c>
      <c r="AN38" s="2" t="s">
        <v>506</v>
      </c>
      <c r="AO38" s="2" t="s">
        <v>221</v>
      </c>
      <c r="AP38" s="2" t="s">
        <v>62</v>
      </c>
      <c r="AQ38" s="2" t="s">
        <v>62</v>
      </c>
      <c r="AR38" s="2" t="s">
        <v>1025</v>
      </c>
      <c r="AS38" s="2" t="s">
        <v>62</v>
      </c>
      <c r="AT38" s="2" t="s">
        <v>204</v>
      </c>
      <c r="AU38" s="2" t="s">
        <v>741</v>
      </c>
      <c r="AV38" s="2" t="s">
        <v>741</v>
      </c>
      <c r="AW38" s="2" t="s">
        <v>426</v>
      </c>
      <c r="AX38" s="2" t="s">
        <v>761</v>
      </c>
      <c r="AY38" s="2" t="s">
        <v>426</v>
      </c>
      <c r="AZ38" s="3" t="s">
        <v>626</v>
      </c>
      <c r="BA38" s="3" t="s">
        <v>268</v>
      </c>
      <c r="BB38" s="1" t="s">
        <v>559</v>
      </c>
      <c r="BC38" s="2" t="s">
        <v>426</v>
      </c>
      <c r="BD38" s="2" t="s">
        <v>426</v>
      </c>
      <c r="BE38" s="2" t="s">
        <v>466</v>
      </c>
      <c r="BF38" s="2" t="s">
        <v>426</v>
      </c>
      <c r="BG38" s="2" t="s">
        <v>426</v>
      </c>
      <c r="BH38" s="2" t="s">
        <v>426</v>
      </c>
      <c r="BI38" s="2" t="s">
        <v>426</v>
      </c>
      <c r="BJ38" s="2" t="s">
        <v>426</v>
      </c>
      <c r="BK38" s="2" t="s">
        <v>426</v>
      </c>
      <c r="BL38" s="2" t="s">
        <v>426</v>
      </c>
      <c r="BM38" s="2" t="s">
        <v>426</v>
      </c>
      <c r="BN38" s="2" t="s">
        <v>426</v>
      </c>
      <c r="BO38" s="2" t="s">
        <v>426</v>
      </c>
      <c r="BP38" s="2" t="s">
        <v>426</v>
      </c>
      <c r="BQ38" s="2" t="s">
        <v>426</v>
      </c>
      <c r="BR38" s="2" t="s">
        <v>426</v>
      </c>
      <c r="BS38" s="2" t="s">
        <v>426</v>
      </c>
      <c r="BT38" s="2" t="s">
        <v>426</v>
      </c>
      <c r="BU38" s="2" t="s">
        <v>426</v>
      </c>
      <c r="BV38" s="2" t="s">
        <v>426</v>
      </c>
      <c r="BW38" s="2" t="s">
        <v>426</v>
      </c>
      <c r="BX38" s="2" t="s">
        <v>426</v>
      </c>
      <c r="BY38" s="2" t="s">
        <v>426</v>
      </c>
      <c r="BZ38" s="2" t="s">
        <v>426</v>
      </c>
      <c r="CA38" s="2" t="s">
        <v>426</v>
      </c>
      <c r="CB38" s="2" t="s">
        <v>426</v>
      </c>
      <c r="CC38" s="2" t="s">
        <v>426</v>
      </c>
      <c r="CD38" s="2" t="s">
        <v>426</v>
      </c>
      <c r="CE38" s="2" t="s">
        <v>426</v>
      </c>
      <c r="CF38" s="2" t="s">
        <v>426</v>
      </c>
      <c r="CG38" s="25" t="s">
        <v>426</v>
      </c>
      <c r="CH38" s="2" t="s">
        <v>426</v>
      </c>
      <c r="CI38" s="2" t="s">
        <v>426</v>
      </c>
      <c r="CJ38" s="2" t="s">
        <v>426</v>
      </c>
      <c r="CK38" s="2" t="s">
        <v>426</v>
      </c>
      <c r="CL38" s="2" t="s">
        <v>426</v>
      </c>
      <c r="CM38" s="2" t="s">
        <v>426</v>
      </c>
      <c r="CN38" s="2" t="s">
        <v>426</v>
      </c>
      <c r="CO38" s="2" t="s">
        <v>426</v>
      </c>
      <c r="CP38" s="2" t="s">
        <v>426</v>
      </c>
      <c r="CQ38" s="2" t="s">
        <v>426</v>
      </c>
      <c r="CR38" s="2" t="s">
        <v>426</v>
      </c>
      <c r="CS38" s="2" t="s">
        <v>426</v>
      </c>
      <c r="CT38" s="2" t="s">
        <v>426</v>
      </c>
      <c r="CU38" s="2" t="s">
        <v>426</v>
      </c>
      <c r="CV38" s="2" t="s">
        <v>426</v>
      </c>
      <c r="CW38" s="2" t="s">
        <v>426</v>
      </c>
      <c r="CX38" s="2" t="s">
        <v>426</v>
      </c>
      <c r="CY38" s="2" t="s">
        <v>426</v>
      </c>
      <c r="CZ38" s="2" t="s">
        <v>426</v>
      </c>
      <c r="DA38" s="2" t="s">
        <v>426</v>
      </c>
      <c r="DB38" s="2" t="s">
        <v>426</v>
      </c>
      <c r="DC38" s="2" t="s">
        <v>426</v>
      </c>
      <c r="DD38" s="2" t="s">
        <v>426</v>
      </c>
      <c r="DE38" s="2" t="s">
        <v>426</v>
      </c>
      <c r="DF38" s="2" t="s">
        <v>426</v>
      </c>
      <c r="DG38" s="2" t="s">
        <v>426</v>
      </c>
      <c r="DH38" s="2" t="s">
        <v>426</v>
      </c>
      <c r="DI38" s="2" t="s">
        <v>426</v>
      </c>
      <c r="DJ38" s="2" t="s">
        <v>426</v>
      </c>
      <c r="DK38" s="2" t="s">
        <v>426</v>
      </c>
      <c r="DL38" s="2" t="s">
        <v>426</v>
      </c>
      <c r="DM38" s="25" t="s">
        <v>426</v>
      </c>
      <c r="DN38" s="2" t="s">
        <v>211</v>
      </c>
      <c r="DO38" s="2" t="s">
        <v>426</v>
      </c>
      <c r="DP38" s="2" t="s">
        <v>211</v>
      </c>
      <c r="DQ38" s="2" t="s">
        <v>426</v>
      </c>
      <c r="DR38" s="2" t="s">
        <v>211</v>
      </c>
      <c r="DS38" s="2" t="s">
        <v>426</v>
      </c>
      <c r="DT38" s="2" t="s">
        <v>211</v>
      </c>
      <c r="DU38" s="2" t="s">
        <v>426</v>
      </c>
      <c r="DV38" s="2" t="s">
        <v>426</v>
      </c>
      <c r="DW38" s="2" t="s">
        <v>426</v>
      </c>
      <c r="DX38" s="2" t="s">
        <v>426</v>
      </c>
      <c r="DY38" s="2" t="s">
        <v>426</v>
      </c>
      <c r="DZ38" s="2" t="s">
        <v>426</v>
      </c>
      <c r="EA38" s="2" t="s">
        <v>426</v>
      </c>
      <c r="EB38" s="2" t="s">
        <v>426</v>
      </c>
      <c r="EC38" s="2" t="s">
        <v>426</v>
      </c>
      <c r="ED38" s="2" t="s">
        <v>426</v>
      </c>
      <c r="EE38" s="2" t="s">
        <v>426</v>
      </c>
      <c r="EF38" s="2" t="s">
        <v>426</v>
      </c>
      <c r="EG38" s="2" t="s">
        <v>426</v>
      </c>
      <c r="EH38" s="2" t="s">
        <v>426</v>
      </c>
      <c r="EI38" s="2" t="s">
        <v>426</v>
      </c>
      <c r="EJ38" s="2" t="s">
        <v>426</v>
      </c>
      <c r="EK38" s="2" t="s">
        <v>426</v>
      </c>
      <c r="EL38" s="2" t="s">
        <v>426</v>
      </c>
      <c r="EM38" s="2" t="s">
        <v>426</v>
      </c>
      <c r="EN38" s="2" t="s">
        <v>426</v>
      </c>
      <c r="EO38" s="2" t="s">
        <v>426</v>
      </c>
      <c r="EP38" s="2" t="s">
        <v>426</v>
      </c>
      <c r="EQ38" s="2" t="s">
        <v>426</v>
      </c>
      <c r="ER38" s="2" t="s">
        <v>426</v>
      </c>
      <c r="ES38" s="2" t="s">
        <v>426</v>
      </c>
      <c r="ET38" s="2" t="s">
        <v>426</v>
      </c>
    </row>
    <row r="39" spans="1:150" ht="17.25" customHeight="1" x14ac:dyDescent="0.25">
      <c r="A39" s="20">
        <v>32550302</v>
      </c>
      <c r="B39" s="22">
        <v>45216.601701388892</v>
      </c>
      <c r="C39" s="23" t="s">
        <v>468</v>
      </c>
      <c r="D39" s="21" t="s">
        <v>302</v>
      </c>
      <c r="E39" s="21" t="s">
        <v>771</v>
      </c>
      <c r="F39" s="21" t="s">
        <v>361</v>
      </c>
      <c r="G39" s="21" t="s">
        <v>779</v>
      </c>
      <c r="H39" s="21" t="s">
        <v>1154</v>
      </c>
      <c r="I39" s="24" t="s">
        <v>382</v>
      </c>
      <c r="J39" s="21" t="s">
        <v>225</v>
      </c>
      <c r="K39" s="21" t="s">
        <v>1143</v>
      </c>
      <c r="L39" s="24" t="s">
        <v>852</v>
      </c>
      <c r="M39" s="24" t="s">
        <v>1023</v>
      </c>
      <c r="N39" s="2" t="s">
        <v>426</v>
      </c>
      <c r="O39" s="3" t="s">
        <v>1023</v>
      </c>
      <c r="P39" s="2" t="s">
        <v>426</v>
      </c>
      <c r="Q39" s="2" t="s">
        <v>755</v>
      </c>
      <c r="R39" s="2" t="s">
        <v>426</v>
      </c>
      <c r="S39" s="2" t="s">
        <v>965</v>
      </c>
      <c r="T39" s="2" t="s">
        <v>211</v>
      </c>
      <c r="U39" s="3" t="s">
        <v>171</v>
      </c>
      <c r="V39" s="2" t="s">
        <v>62</v>
      </c>
      <c r="W39" s="2" t="s">
        <v>62</v>
      </c>
      <c r="X39" s="2" t="s">
        <v>941</v>
      </c>
      <c r="Y39" s="2" t="s">
        <v>62</v>
      </c>
      <c r="Z39" s="2" t="s">
        <v>62</v>
      </c>
      <c r="AA39" s="2" t="s">
        <v>941</v>
      </c>
      <c r="AB39" s="2" t="s">
        <v>941</v>
      </c>
      <c r="AC39" s="2" t="s">
        <v>941</v>
      </c>
      <c r="AD39" s="2" t="s">
        <v>941</v>
      </c>
      <c r="AE39" s="2" t="s">
        <v>426</v>
      </c>
      <c r="AF39" s="2" t="s">
        <v>426</v>
      </c>
      <c r="AG39" s="2" t="s">
        <v>693</v>
      </c>
      <c r="AH39" s="2" t="s">
        <v>223</v>
      </c>
      <c r="AI39" s="2" t="s">
        <v>426</v>
      </c>
      <c r="AJ39" s="3" t="s">
        <v>1012</v>
      </c>
      <c r="AK39" s="2" t="s">
        <v>426</v>
      </c>
      <c r="AL39" s="2" t="s">
        <v>426</v>
      </c>
      <c r="AM39" s="2" t="s">
        <v>426</v>
      </c>
      <c r="AN39" s="2" t="s">
        <v>506</v>
      </c>
      <c r="AO39" s="2" t="s">
        <v>221</v>
      </c>
      <c r="AP39" s="2" t="s">
        <v>62</v>
      </c>
      <c r="AQ39" s="2" t="s">
        <v>62</v>
      </c>
      <c r="AR39" s="2" t="s">
        <v>1025</v>
      </c>
      <c r="AS39" s="2" t="s">
        <v>62</v>
      </c>
      <c r="AT39" s="2" t="s">
        <v>204</v>
      </c>
      <c r="AU39" s="2" t="s">
        <v>223</v>
      </c>
      <c r="AV39" s="2" t="s">
        <v>223</v>
      </c>
      <c r="AW39" s="2" t="s">
        <v>426</v>
      </c>
      <c r="AX39" s="2" t="s">
        <v>598</v>
      </c>
      <c r="AY39" s="2" t="s">
        <v>426</v>
      </c>
      <c r="AZ39" s="3" t="s">
        <v>1051</v>
      </c>
      <c r="BA39" s="3" t="s">
        <v>582</v>
      </c>
      <c r="BB39" s="1" t="s">
        <v>502</v>
      </c>
      <c r="BC39" s="2" t="s">
        <v>426</v>
      </c>
      <c r="BD39" s="2" t="s">
        <v>426</v>
      </c>
      <c r="BE39" s="2" t="s">
        <v>989</v>
      </c>
      <c r="BF39" s="2" t="s">
        <v>426</v>
      </c>
      <c r="BG39" s="2" t="s">
        <v>426</v>
      </c>
      <c r="BH39" s="2" t="s">
        <v>426</v>
      </c>
      <c r="BI39" s="2" t="s">
        <v>426</v>
      </c>
      <c r="BJ39" s="2" t="s">
        <v>426</v>
      </c>
      <c r="BK39" s="2" t="s">
        <v>426</v>
      </c>
      <c r="BL39" s="2" t="s">
        <v>426</v>
      </c>
      <c r="BM39" s="2" t="s">
        <v>426</v>
      </c>
      <c r="BN39" s="2" t="s">
        <v>426</v>
      </c>
      <c r="BO39" s="2" t="s">
        <v>426</v>
      </c>
      <c r="BP39" s="2" t="s">
        <v>426</v>
      </c>
      <c r="BQ39" s="2" t="s">
        <v>426</v>
      </c>
      <c r="BR39" s="2" t="s">
        <v>426</v>
      </c>
      <c r="BS39" s="2" t="s">
        <v>426</v>
      </c>
      <c r="BT39" s="2" t="s">
        <v>426</v>
      </c>
      <c r="BU39" s="2" t="s">
        <v>426</v>
      </c>
      <c r="BV39" s="2" t="s">
        <v>426</v>
      </c>
      <c r="BW39" s="2" t="s">
        <v>426</v>
      </c>
      <c r="BX39" s="2" t="s">
        <v>426</v>
      </c>
      <c r="BY39" s="2" t="s">
        <v>426</v>
      </c>
      <c r="BZ39" s="2" t="s">
        <v>426</v>
      </c>
      <c r="CA39" s="2" t="s">
        <v>426</v>
      </c>
      <c r="CB39" s="2" t="s">
        <v>426</v>
      </c>
      <c r="CC39" s="2" t="s">
        <v>426</v>
      </c>
      <c r="CD39" s="2" t="s">
        <v>426</v>
      </c>
      <c r="CE39" s="2" t="s">
        <v>426</v>
      </c>
      <c r="CF39" s="2" t="s">
        <v>426</v>
      </c>
      <c r="CG39" s="25" t="s">
        <v>426</v>
      </c>
      <c r="CH39" s="2" t="s">
        <v>426</v>
      </c>
      <c r="CI39" s="2" t="s">
        <v>426</v>
      </c>
      <c r="CJ39" s="2" t="s">
        <v>426</v>
      </c>
      <c r="CK39" s="2" t="s">
        <v>426</v>
      </c>
      <c r="CL39" s="2" t="s">
        <v>426</v>
      </c>
      <c r="CM39" s="2" t="s">
        <v>426</v>
      </c>
      <c r="CN39" s="2" t="s">
        <v>426</v>
      </c>
      <c r="CO39" s="2" t="s">
        <v>426</v>
      </c>
      <c r="CP39" s="2" t="s">
        <v>426</v>
      </c>
      <c r="CQ39" s="2" t="s">
        <v>426</v>
      </c>
      <c r="CR39" s="2" t="s">
        <v>426</v>
      </c>
      <c r="CS39" s="2" t="s">
        <v>426</v>
      </c>
      <c r="CT39" s="2" t="s">
        <v>426</v>
      </c>
      <c r="CU39" s="2" t="s">
        <v>426</v>
      </c>
      <c r="CV39" s="2" t="s">
        <v>426</v>
      </c>
      <c r="CW39" s="2" t="s">
        <v>426</v>
      </c>
      <c r="CX39" s="2" t="s">
        <v>426</v>
      </c>
      <c r="CY39" s="2" t="s">
        <v>426</v>
      </c>
      <c r="CZ39" s="2" t="s">
        <v>426</v>
      </c>
      <c r="DA39" s="2" t="s">
        <v>426</v>
      </c>
      <c r="DB39" s="2" t="s">
        <v>426</v>
      </c>
      <c r="DC39" s="2" t="s">
        <v>426</v>
      </c>
      <c r="DD39" s="2" t="s">
        <v>426</v>
      </c>
      <c r="DE39" s="2" t="s">
        <v>426</v>
      </c>
      <c r="DF39" s="2" t="s">
        <v>426</v>
      </c>
      <c r="DG39" s="2" t="s">
        <v>426</v>
      </c>
      <c r="DH39" s="2" t="s">
        <v>426</v>
      </c>
      <c r="DI39" s="2" t="s">
        <v>426</v>
      </c>
      <c r="DJ39" s="2" t="s">
        <v>426</v>
      </c>
      <c r="DK39" s="2" t="s">
        <v>426</v>
      </c>
      <c r="DL39" s="2" t="s">
        <v>426</v>
      </c>
      <c r="DM39" s="25" t="s">
        <v>426</v>
      </c>
      <c r="DN39" s="2" t="s">
        <v>211</v>
      </c>
      <c r="DO39" s="2" t="s">
        <v>426</v>
      </c>
      <c r="DP39" s="2" t="s">
        <v>211</v>
      </c>
      <c r="DQ39" s="2" t="s">
        <v>426</v>
      </c>
      <c r="DR39" s="2" t="s">
        <v>211</v>
      </c>
      <c r="DS39" s="2" t="s">
        <v>426</v>
      </c>
      <c r="DT39" s="2" t="s">
        <v>211</v>
      </c>
      <c r="DU39" s="2" t="s">
        <v>426</v>
      </c>
      <c r="DV39" s="2" t="s">
        <v>426</v>
      </c>
      <c r="DW39" s="2" t="s">
        <v>426</v>
      </c>
      <c r="DX39" s="2" t="s">
        <v>426</v>
      </c>
      <c r="DY39" s="2" t="s">
        <v>426</v>
      </c>
      <c r="DZ39" s="2" t="s">
        <v>426</v>
      </c>
      <c r="EA39" s="2" t="s">
        <v>426</v>
      </c>
      <c r="EB39" s="2" t="s">
        <v>426</v>
      </c>
      <c r="EC39" s="2" t="s">
        <v>426</v>
      </c>
      <c r="ED39" s="2" t="s">
        <v>426</v>
      </c>
      <c r="EE39" s="2" t="s">
        <v>426</v>
      </c>
      <c r="EF39" s="2" t="s">
        <v>426</v>
      </c>
      <c r="EG39" s="2" t="s">
        <v>426</v>
      </c>
      <c r="EH39" s="2" t="s">
        <v>426</v>
      </c>
      <c r="EI39" s="2" t="s">
        <v>426</v>
      </c>
      <c r="EJ39" s="2" t="s">
        <v>426</v>
      </c>
      <c r="EK39" s="2" t="s">
        <v>426</v>
      </c>
      <c r="EL39" s="2" t="s">
        <v>426</v>
      </c>
      <c r="EM39" s="2" t="s">
        <v>426</v>
      </c>
      <c r="EN39" s="2" t="s">
        <v>426</v>
      </c>
      <c r="EO39" s="2" t="s">
        <v>426</v>
      </c>
      <c r="EP39" s="2" t="s">
        <v>426</v>
      </c>
      <c r="EQ39" s="2" t="s">
        <v>426</v>
      </c>
      <c r="ER39" s="2" t="s">
        <v>426</v>
      </c>
      <c r="ES39" s="2" t="s">
        <v>426</v>
      </c>
      <c r="ET39" s="2" t="s">
        <v>426</v>
      </c>
    </row>
    <row r="40" spans="1:150" ht="17.25" customHeight="1" x14ac:dyDescent="0.25">
      <c r="A40" s="20">
        <v>32551325</v>
      </c>
      <c r="B40" s="22">
        <v>45216.620509259257</v>
      </c>
      <c r="C40" s="23" t="s">
        <v>1128</v>
      </c>
      <c r="D40" s="21" t="s">
        <v>400</v>
      </c>
      <c r="E40" s="21" t="s">
        <v>439</v>
      </c>
      <c r="F40" s="21" t="s">
        <v>361</v>
      </c>
      <c r="G40" s="21" t="s">
        <v>636</v>
      </c>
      <c r="H40" s="21" t="s">
        <v>1152</v>
      </c>
      <c r="I40" s="24" t="s">
        <v>321</v>
      </c>
      <c r="J40" s="21" t="s">
        <v>600</v>
      </c>
      <c r="K40" s="21" t="s">
        <v>938</v>
      </c>
      <c r="L40" s="24" t="s">
        <v>220</v>
      </c>
      <c r="M40" s="24" t="s">
        <v>509</v>
      </c>
      <c r="N40" s="2" t="s">
        <v>426</v>
      </c>
      <c r="O40" s="3" t="s">
        <v>509</v>
      </c>
      <c r="P40" s="2" t="s">
        <v>426</v>
      </c>
      <c r="Q40" s="2" t="s">
        <v>1118</v>
      </c>
      <c r="R40" s="2" t="s">
        <v>426</v>
      </c>
      <c r="S40" s="2" t="s">
        <v>965</v>
      </c>
      <c r="T40" s="2" t="s">
        <v>211</v>
      </c>
      <c r="U40" s="3" t="s">
        <v>775</v>
      </c>
      <c r="V40" s="2" t="s">
        <v>941</v>
      </c>
      <c r="W40" s="2" t="s">
        <v>941</v>
      </c>
      <c r="X40" s="2" t="s">
        <v>62</v>
      </c>
      <c r="Y40" s="2" t="s">
        <v>62</v>
      </c>
      <c r="Z40" s="2" t="s">
        <v>382</v>
      </c>
      <c r="AA40" s="2" t="s">
        <v>941</v>
      </c>
      <c r="AB40" s="2" t="s">
        <v>941</v>
      </c>
      <c r="AC40" s="2" t="s">
        <v>62</v>
      </c>
      <c r="AD40" s="2" t="s">
        <v>62</v>
      </c>
      <c r="AE40" s="2" t="s">
        <v>941</v>
      </c>
      <c r="AF40" s="2" t="s">
        <v>62</v>
      </c>
      <c r="AG40" s="2" t="s">
        <v>693</v>
      </c>
      <c r="AH40" s="2" t="s">
        <v>995</v>
      </c>
      <c r="AI40" s="2" t="s">
        <v>426</v>
      </c>
      <c r="AJ40" s="3" t="s">
        <v>555</v>
      </c>
      <c r="AK40" s="2" t="s">
        <v>426</v>
      </c>
      <c r="AL40" s="2" t="s">
        <v>426</v>
      </c>
      <c r="AM40" s="2" t="s">
        <v>426</v>
      </c>
      <c r="AN40" s="2" t="s">
        <v>506</v>
      </c>
      <c r="AO40" s="2" t="s">
        <v>221</v>
      </c>
      <c r="AP40" s="2" t="s">
        <v>62</v>
      </c>
      <c r="AQ40" s="2" t="s">
        <v>62</v>
      </c>
      <c r="AR40" s="2" t="s">
        <v>1025</v>
      </c>
      <c r="AS40" s="2" t="s">
        <v>62</v>
      </c>
      <c r="AT40" s="2" t="s">
        <v>204</v>
      </c>
      <c r="AU40" s="2" t="s">
        <v>995</v>
      </c>
      <c r="AV40" s="2" t="s">
        <v>995</v>
      </c>
      <c r="AW40" s="2" t="s">
        <v>426</v>
      </c>
      <c r="AX40" s="2" t="s">
        <v>802</v>
      </c>
      <c r="AY40" s="2" t="s">
        <v>426</v>
      </c>
      <c r="AZ40" s="3" t="s">
        <v>918</v>
      </c>
      <c r="BA40" s="3" t="s">
        <v>1131</v>
      </c>
      <c r="BB40" s="1" t="s">
        <v>754</v>
      </c>
      <c r="BC40" s="2" t="s">
        <v>426</v>
      </c>
      <c r="BD40" s="2" t="s">
        <v>426</v>
      </c>
      <c r="BE40" s="2" t="s">
        <v>71</v>
      </c>
      <c r="BF40" s="2" t="s">
        <v>426</v>
      </c>
      <c r="BG40" s="2" t="s">
        <v>426</v>
      </c>
      <c r="BH40" s="2" t="s">
        <v>426</v>
      </c>
      <c r="BI40" s="2" t="s">
        <v>426</v>
      </c>
      <c r="BJ40" s="2" t="s">
        <v>426</v>
      </c>
      <c r="BK40" s="2" t="s">
        <v>426</v>
      </c>
      <c r="BL40" s="2" t="s">
        <v>426</v>
      </c>
      <c r="BM40" s="2" t="s">
        <v>960</v>
      </c>
      <c r="BN40" s="2" t="s">
        <v>62</v>
      </c>
      <c r="BO40" s="2" t="s">
        <v>62</v>
      </c>
      <c r="BP40" s="2" t="s">
        <v>988</v>
      </c>
      <c r="BQ40" s="2" t="s">
        <v>744</v>
      </c>
      <c r="BR40" s="2" t="s">
        <v>769</v>
      </c>
      <c r="BS40" s="2" t="s">
        <v>426</v>
      </c>
      <c r="BT40" s="2" t="s">
        <v>26</v>
      </c>
      <c r="BU40" s="2" t="s">
        <v>832</v>
      </c>
      <c r="BV40" s="2" t="s">
        <v>832</v>
      </c>
      <c r="BW40" s="2" t="s">
        <v>832</v>
      </c>
      <c r="BX40" s="2" t="s">
        <v>832</v>
      </c>
      <c r="BY40" s="2" t="s">
        <v>832</v>
      </c>
      <c r="BZ40" s="2" t="s">
        <v>832</v>
      </c>
      <c r="CA40" s="2" t="s">
        <v>521</v>
      </c>
      <c r="CB40" s="2" t="s">
        <v>521</v>
      </c>
      <c r="CC40" s="2" t="s">
        <v>141</v>
      </c>
      <c r="CD40" s="2" t="s">
        <v>141</v>
      </c>
      <c r="CE40" s="2" t="s">
        <v>141</v>
      </c>
      <c r="CF40" s="2" t="s">
        <v>133</v>
      </c>
      <c r="CG40" s="25" t="s">
        <v>232</v>
      </c>
      <c r="CH40" s="2" t="s">
        <v>426</v>
      </c>
      <c r="CI40" s="2" t="s">
        <v>426</v>
      </c>
      <c r="CJ40" s="2" t="s">
        <v>426</v>
      </c>
      <c r="CK40" s="2" t="s">
        <v>426</v>
      </c>
      <c r="CL40" s="2" t="s">
        <v>426</v>
      </c>
      <c r="CM40" s="2" t="s">
        <v>426</v>
      </c>
      <c r="CN40" s="2" t="s">
        <v>426</v>
      </c>
      <c r="CO40" s="2" t="s">
        <v>426</v>
      </c>
      <c r="CP40" s="2" t="s">
        <v>426</v>
      </c>
      <c r="CQ40" s="2" t="s">
        <v>426</v>
      </c>
      <c r="CR40" s="2" t="s">
        <v>426</v>
      </c>
      <c r="CS40" s="2" t="s">
        <v>426</v>
      </c>
      <c r="CT40" s="2" t="s">
        <v>426</v>
      </c>
      <c r="CU40" s="2" t="s">
        <v>426</v>
      </c>
      <c r="CV40" s="2" t="s">
        <v>426</v>
      </c>
      <c r="CW40" s="2" t="s">
        <v>426</v>
      </c>
      <c r="CX40" s="2" t="s">
        <v>426</v>
      </c>
      <c r="CY40" s="2" t="s">
        <v>426</v>
      </c>
      <c r="CZ40" s="2" t="s">
        <v>426</v>
      </c>
      <c r="DA40" s="2" t="s">
        <v>426</v>
      </c>
      <c r="DB40" s="2" t="s">
        <v>426</v>
      </c>
      <c r="DC40" s="2" t="s">
        <v>426</v>
      </c>
      <c r="DD40" s="2" t="s">
        <v>426</v>
      </c>
      <c r="DE40" s="2" t="s">
        <v>426</v>
      </c>
      <c r="DF40" s="2" t="s">
        <v>426</v>
      </c>
      <c r="DG40" s="2" t="s">
        <v>426</v>
      </c>
      <c r="DH40" s="2" t="s">
        <v>426</v>
      </c>
      <c r="DI40" s="2" t="s">
        <v>426</v>
      </c>
      <c r="DJ40" s="2" t="s">
        <v>426</v>
      </c>
      <c r="DK40" s="2" t="s">
        <v>426</v>
      </c>
      <c r="DL40" s="2" t="s">
        <v>426</v>
      </c>
      <c r="DM40" s="25" t="s">
        <v>426</v>
      </c>
      <c r="DN40" s="2" t="s">
        <v>211</v>
      </c>
      <c r="DO40" s="2" t="s">
        <v>426</v>
      </c>
      <c r="DP40" s="2" t="s">
        <v>211</v>
      </c>
      <c r="DQ40" s="2" t="s">
        <v>426</v>
      </c>
      <c r="DR40" s="2" t="s">
        <v>211</v>
      </c>
      <c r="DS40" s="2" t="s">
        <v>426</v>
      </c>
      <c r="DT40" s="2" t="s">
        <v>211</v>
      </c>
      <c r="DU40" s="2" t="s">
        <v>426</v>
      </c>
      <c r="DV40" s="2" t="s">
        <v>426</v>
      </c>
      <c r="DW40" s="2" t="s">
        <v>426</v>
      </c>
      <c r="DX40" s="2" t="s">
        <v>426</v>
      </c>
      <c r="DY40" s="2" t="s">
        <v>426</v>
      </c>
      <c r="DZ40" s="2" t="s">
        <v>426</v>
      </c>
      <c r="EA40" s="2" t="s">
        <v>426</v>
      </c>
      <c r="EB40" s="2" t="s">
        <v>426</v>
      </c>
      <c r="EC40" s="2" t="s">
        <v>426</v>
      </c>
      <c r="ED40" s="2" t="s">
        <v>426</v>
      </c>
      <c r="EE40" s="2" t="s">
        <v>426</v>
      </c>
      <c r="EF40" s="2" t="s">
        <v>426</v>
      </c>
      <c r="EG40" s="2" t="s">
        <v>426</v>
      </c>
      <c r="EH40" s="2" t="s">
        <v>426</v>
      </c>
      <c r="EI40" s="2" t="s">
        <v>426</v>
      </c>
      <c r="EJ40" s="2" t="s">
        <v>426</v>
      </c>
      <c r="EK40" s="2" t="s">
        <v>426</v>
      </c>
      <c r="EL40" s="2" t="s">
        <v>426</v>
      </c>
      <c r="EM40" s="2" t="s">
        <v>426</v>
      </c>
      <c r="EN40" s="2" t="s">
        <v>426</v>
      </c>
      <c r="EO40" s="2" t="s">
        <v>426</v>
      </c>
      <c r="EP40" s="2" t="s">
        <v>426</v>
      </c>
      <c r="EQ40" s="2" t="s">
        <v>426</v>
      </c>
      <c r="ER40" s="2" t="s">
        <v>426</v>
      </c>
      <c r="ES40" s="2" t="s">
        <v>426</v>
      </c>
      <c r="ET40" s="2" t="s">
        <v>426</v>
      </c>
    </row>
    <row r="41" spans="1:150" ht="17.25" customHeight="1" x14ac:dyDescent="0.25">
      <c r="A41" s="20">
        <v>32552025</v>
      </c>
      <c r="B41" s="22">
        <v>45216.631643518522</v>
      </c>
      <c r="C41" s="23" t="s">
        <v>468</v>
      </c>
      <c r="D41" s="21" t="s">
        <v>302</v>
      </c>
      <c r="E41" s="21" t="s">
        <v>207</v>
      </c>
      <c r="F41" s="21" t="s">
        <v>361</v>
      </c>
      <c r="G41" s="21" t="s">
        <v>779</v>
      </c>
      <c r="H41" s="21" t="s">
        <v>1153</v>
      </c>
      <c r="I41" s="24" t="s">
        <v>1001</v>
      </c>
      <c r="J41" s="21" t="s">
        <v>225</v>
      </c>
      <c r="K41" s="21" t="s">
        <v>1143</v>
      </c>
      <c r="L41" s="24" t="s">
        <v>852</v>
      </c>
      <c r="M41" s="24" t="s">
        <v>395</v>
      </c>
      <c r="N41" s="2" t="s">
        <v>426</v>
      </c>
      <c r="O41" s="3" t="s">
        <v>395</v>
      </c>
      <c r="P41" s="2" t="s">
        <v>426</v>
      </c>
      <c r="Q41" s="2" t="s">
        <v>1118</v>
      </c>
      <c r="R41" s="2" t="s">
        <v>426</v>
      </c>
      <c r="S41" s="2" t="s">
        <v>965</v>
      </c>
      <c r="T41" s="2" t="s">
        <v>211</v>
      </c>
      <c r="U41" s="3" t="s">
        <v>1001</v>
      </c>
      <c r="V41" s="2" t="s">
        <v>62</v>
      </c>
      <c r="W41" s="2" t="s">
        <v>941</v>
      </c>
      <c r="X41" s="2" t="s">
        <v>62</v>
      </c>
      <c r="Y41" s="2" t="s">
        <v>62</v>
      </c>
      <c r="Z41" s="2" t="s">
        <v>941</v>
      </c>
      <c r="AA41" s="2" t="s">
        <v>941</v>
      </c>
      <c r="AB41" s="2" t="s">
        <v>62</v>
      </c>
      <c r="AC41" s="2" t="s">
        <v>62</v>
      </c>
      <c r="AD41" s="2" t="s">
        <v>62</v>
      </c>
      <c r="AE41" s="2" t="s">
        <v>426</v>
      </c>
      <c r="AF41" s="2" t="s">
        <v>426</v>
      </c>
      <c r="AG41" s="2" t="s">
        <v>693</v>
      </c>
      <c r="AH41" s="2" t="s">
        <v>743</v>
      </c>
      <c r="AI41" s="2" t="s">
        <v>426</v>
      </c>
      <c r="AJ41" s="3" t="s">
        <v>985</v>
      </c>
      <c r="AK41" s="2" t="s">
        <v>426</v>
      </c>
      <c r="AL41" s="2" t="s">
        <v>426</v>
      </c>
      <c r="AM41" s="2" t="s">
        <v>426</v>
      </c>
      <c r="AN41" s="2" t="s">
        <v>506</v>
      </c>
      <c r="AO41" s="2" t="s">
        <v>221</v>
      </c>
      <c r="AP41" s="2" t="s">
        <v>62</v>
      </c>
      <c r="AQ41" s="2" t="s">
        <v>62</v>
      </c>
      <c r="AR41" s="2" t="s">
        <v>1025</v>
      </c>
      <c r="AS41" s="2" t="s">
        <v>62</v>
      </c>
      <c r="AT41" s="2" t="s">
        <v>204</v>
      </c>
      <c r="AU41" s="2" t="s">
        <v>743</v>
      </c>
      <c r="AV41" s="2" t="s">
        <v>743</v>
      </c>
      <c r="AW41" s="2" t="s">
        <v>426</v>
      </c>
      <c r="AX41" s="2" t="s">
        <v>634</v>
      </c>
      <c r="AY41" s="2" t="s">
        <v>426</v>
      </c>
      <c r="AZ41" s="3" t="s">
        <v>975</v>
      </c>
      <c r="BA41" s="3" t="s">
        <v>258</v>
      </c>
      <c r="BB41" s="1" t="s">
        <v>455</v>
      </c>
      <c r="BC41" s="2" t="s">
        <v>426</v>
      </c>
      <c r="BD41" s="2" t="s">
        <v>426</v>
      </c>
      <c r="BE41" s="2" t="s">
        <v>767</v>
      </c>
      <c r="BF41" s="2" t="s">
        <v>426</v>
      </c>
      <c r="BG41" s="2" t="s">
        <v>426</v>
      </c>
      <c r="BH41" s="2" t="s">
        <v>426</v>
      </c>
      <c r="BI41" s="2" t="s">
        <v>426</v>
      </c>
      <c r="BJ41" s="2" t="s">
        <v>426</v>
      </c>
      <c r="BK41" s="2" t="s">
        <v>426</v>
      </c>
      <c r="BL41" s="2" t="s">
        <v>426</v>
      </c>
      <c r="BM41" s="2" t="s">
        <v>426</v>
      </c>
      <c r="BN41" s="2" t="s">
        <v>426</v>
      </c>
      <c r="BO41" s="2" t="s">
        <v>426</v>
      </c>
      <c r="BP41" s="2" t="s">
        <v>426</v>
      </c>
      <c r="BQ41" s="2" t="s">
        <v>426</v>
      </c>
      <c r="BR41" s="2" t="s">
        <v>426</v>
      </c>
      <c r="BS41" s="2" t="s">
        <v>426</v>
      </c>
      <c r="BT41" s="2" t="s">
        <v>426</v>
      </c>
      <c r="BU41" s="2" t="s">
        <v>426</v>
      </c>
      <c r="BV41" s="2" t="s">
        <v>426</v>
      </c>
      <c r="BW41" s="2" t="s">
        <v>426</v>
      </c>
      <c r="BX41" s="2" t="s">
        <v>426</v>
      </c>
      <c r="BY41" s="2" t="s">
        <v>426</v>
      </c>
      <c r="BZ41" s="2" t="s">
        <v>426</v>
      </c>
      <c r="CA41" s="2" t="s">
        <v>426</v>
      </c>
      <c r="CB41" s="2" t="s">
        <v>426</v>
      </c>
      <c r="CC41" s="2" t="s">
        <v>426</v>
      </c>
      <c r="CD41" s="2" t="s">
        <v>426</v>
      </c>
      <c r="CE41" s="2" t="s">
        <v>426</v>
      </c>
      <c r="CF41" s="2" t="s">
        <v>426</v>
      </c>
      <c r="CG41" s="25" t="s">
        <v>426</v>
      </c>
      <c r="CH41" s="2" t="s">
        <v>426</v>
      </c>
      <c r="CI41" s="2" t="s">
        <v>426</v>
      </c>
      <c r="CJ41" s="2" t="s">
        <v>426</v>
      </c>
      <c r="CK41" s="2" t="s">
        <v>426</v>
      </c>
      <c r="CL41" s="2" t="s">
        <v>426</v>
      </c>
      <c r="CM41" s="2" t="s">
        <v>426</v>
      </c>
      <c r="CN41" s="2" t="s">
        <v>426</v>
      </c>
      <c r="CO41" s="2" t="s">
        <v>426</v>
      </c>
      <c r="CP41" s="2" t="s">
        <v>426</v>
      </c>
      <c r="CQ41" s="2" t="s">
        <v>426</v>
      </c>
      <c r="CR41" s="2" t="s">
        <v>426</v>
      </c>
      <c r="CS41" s="2" t="s">
        <v>426</v>
      </c>
      <c r="CT41" s="2" t="s">
        <v>426</v>
      </c>
      <c r="CU41" s="2" t="s">
        <v>426</v>
      </c>
      <c r="CV41" s="2" t="s">
        <v>426</v>
      </c>
      <c r="CW41" s="2" t="s">
        <v>426</v>
      </c>
      <c r="CX41" s="2" t="s">
        <v>426</v>
      </c>
      <c r="CY41" s="2" t="s">
        <v>426</v>
      </c>
      <c r="CZ41" s="2" t="s">
        <v>426</v>
      </c>
      <c r="DA41" s="2" t="s">
        <v>426</v>
      </c>
      <c r="DB41" s="2" t="s">
        <v>426</v>
      </c>
      <c r="DC41" s="2" t="s">
        <v>426</v>
      </c>
      <c r="DD41" s="2" t="s">
        <v>426</v>
      </c>
      <c r="DE41" s="2" t="s">
        <v>426</v>
      </c>
      <c r="DF41" s="2" t="s">
        <v>426</v>
      </c>
      <c r="DG41" s="2" t="s">
        <v>426</v>
      </c>
      <c r="DH41" s="2" t="s">
        <v>426</v>
      </c>
      <c r="DI41" s="2" t="s">
        <v>426</v>
      </c>
      <c r="DJ41" s="2" t="s">
        <v>426</v>
      </c>
      <c r="DK41" s="2" t="s">
        <v>426</v>
      </c>
      <c r="DL41" s="2" t="s">
        <v>426</v>
      </c>
      <c r="DM41" s="25" t="s">
        <v>426</v>
      </c>
      <c r="DN41" s="2" t="s">
        <v>211</v>
      </c>
      <c r="DO41" s="2" t="s">
        <v>426</v>
      </c>
      <c r="DP41" s="2" t="s">
        <v>211</v>
      </c>
      <c r="DQ41" s="2" t="s">
        <v>426</v>
      </c>
      <c r="DR41" s="2" t="s">
        <v>211</v>
      </c>
      <c r="DS41" s="2" t="s">
        <v>426</v>
      </c>
      <c r="DT41" s="2" t="s">
        <v>211</v>
      </c>
      <c r="DU41" s="2" t="s">
        <v>426</v>
      </c>
      <c r="DV41" s="2" t="s">
        <v>426</v>
      </c>
      <c r="DW41" s="2" t="s">
        <v>426</v>
      </c>
      <c r="DX41" s="2" t="s">
        <v>426</v>
      </c>
      <c r="DY41" s="2" t="s">
        <v>426</v>
      </c>
      <c r="DZ41" s="2" t="s">
        <v>426</v>
      </c>
      <c r="EA41" s="2" t="s">
        <v>426</v>
      </c>
      <c r="EB41" s="2" t="s">
        <v>426</v>
      </c>
      <c r="EC41" s="2" t="s">
        <v>426</v>
      </c>
      <c r="ED41" s="2" t="s">
        <v>426</v>
      </c>
      <c r="EE41" s="2" t="s">
        <v>426</v>
      </c>
      <c r="EF41" s="2" t="s">
        <v>426</v>
      </c>
      <c r="EG41" s="2" t="s">
        <v>426</v>
      </c>
      <c r="EH41" s="2" t="s">
        <v>426</v>
      </c>
      <c r="EI41" s="2" t="s">
        <v>426</v>
      </c>
      <c r="EJ41" s="2" t="s">
        <v>426</v>
      </c>
      <c r="EK41" s="2" t="s">
        <v>426</v>
      </c>
      <c r="EL41" s="2" t="s">
        <v>426</v>
      </c>
      <c r="EM41" s="2" t="s">
        <v>426</v>
      </c>
      <c r="EN41" s="2" t="s">
        <v>426</v>
      </c>
      <c r="EO41" s="2" t="s">
        <v>426</v>
      </c>
      <c r="EP41" s="2" t="s">
        <v>426</v>
      </c>
      <c r="EQ41" s="2" t="s">
        <v>426</v>
      </c>
      <c r="ER41" s="2" t="s">
        <v>426</v>
      </c>
      <c r="ES41" s="2" t="s">
        <v>426</v>
      </c>
      <c r="ET41" s="2" t="s">
        <v>426</v>
      </c>
    </row>
    <row r="42" spans="1:150" ht="17.25" customHeight="1" x14ac:dyDescent="0.25">
      <c r="A42" s="20">
        <v>32552640</v>
      </c>
      <c r="B42" s="22">
        <v>45216.639710648145</v>
      </c>
      <c r="C42" s="23" t="s">
        <v>1128</v>
      </c>
      <c r="D42" s="21" t="s">
        <v>400</v>
      </c>
      <c r="E42" s="21" t="s">
        <v>1015</v>
      </c>
      <c r="F42" s="21" t="s">
        <v>361</v>
      </c>
      <c r="G42" s="21" t="s">
        <v>636</v>
      </c>
      <c r="H42" s="21" t="s">
        <v>1152</v>
      </c>
      <c r="I42" s="24" t="s">
        <v>321</v>
      </c>
      <c r="J42" s="21" t="s">
        <v>600</v>
      </c>
      <c r="K42" s="21" t="s">
        <v>98</v>
      </c>
      <c r="L42" s="24" t="s">
        <v>220</v>
      </c>
      <c r="M42" s="24" t="s">
        <v>339</v>
      </c>
      <c r="N42" s="2" t="s">
        <v>426</v>
      </c>
      <c r="O42" s="3" t="s">
        <v>339</v>
      </c>
      <c r="P42" s="2" t="s">
        <v>426</v>
      </c>
      <c r="Q42" s="2" t="s">
        <v>755</v>
      </c>
      <c r="R42" s="2" t="s">
        <v>426</v>
      </c>
      <c r="S42" s="2" t="s">
        <v>200</v>
      </c>
      <c r="T42" s="2" t="s">
        <v>370</v>
      </c>
      <c r="U42" s="3" t="s">
        <v>1001</v>
      </c>
      <c r="V42" s="2" t="s">
        <v>62</v>
      </c>
      <c r="W42" s="2" t="s">
        <v>62</v>
      </c>
      <c r="X42" s="2" t="s">
        <v>62</v>
      </c>
      <c r="Y42" s="2" t="s">
        <v>62</v>
      </c>
      <c r="Z42" s="2" t="s">
        <v>941</v>
      </c>
      <c r="AA42" s="2" t="s">
        <v>941</v>
      </c>
      <c r="AB42" s="2" t="s">
        <v>941</v>
      </c>
      <c r="AC42" s="2" t="s">
        <v>62</v>
      </c>
      <c r="AD42" s="2" t="s">
        <v>62</v>
      </c>
      <c r="AE42" s="2" t="s">
        <v>426</v>
      </c>
      <c r="AF42" s="2" t="s">
        <v>426</v>
      </c>
      <c r="AG42" s="2" t="s">
        <v>693</v>
      </c>
      <c r="AH42" s="2" t="s">
        <v>67</v>
      </c>
      <c r="AI42" s="2" t="s">
        <v>426</v>
      </c>
      <c r="AJ42" s="3" t="s">
        <v>1082</v>
      </c>
      <c r="AK42" s="2" t="s">
        <v>426</v>
      </c>
      <c r="AL42" s="2" t="s">
        <v>426</v>
      </c>
      <c r="AM42" s="2" t="s">
        <v>426</v>
      </c>
      <c r="AN42" s="2" t="s">
        <v>506</v>
      </c>
      <c r="AO42" s="2" t="s">
        <v>221</v>
      </c>
      <c r="AP42" s="2" t="s">
        <v>62</v>
      </c>
      <c r="AQ42" s="2" t="s">
        <v>62</v>
      </c>
      <c r="AR42" s="2" t="s">
        <v>1025</v>
      </c>
      <c r="AS42" s="2" t="s">
        <v>62</v>
      </c>
      <c r="AT42" s="2" t="s">
        <v>204</v>
      </c>
      <c r="AU42" s="2" t="s">
        <v>67</v>
      </c>
      <c r="AV42" s="2" t="s">
        <v>67</v>
      </c>
      <c r="AW42" s="2" t="s">
        <v>426</v>
      </c>
      <c r="AX42" s="2" t="s">
        <v>96</v>
      </c>
      <c r="AY42" s="2" t="s">
        <v>426</v>
      </c>
      <c r="AZ42" s="3" t="s">
        <v>873</v>
      </c>
      <c r="BA42" s="3" t="s">
        <v>699</v>
      </c>
      <c r="BB42" s="1" t="s">
        <v>230</v>
      </c>
      <c r="BC42" s="2" t="s">
        <v>426</v>
      </c>
      <c r="BD42" s="2" t="s">
        <v>426</v>
      </c>
      <c r="BE42" s="2" t="s">
        <v>265</v>
      </c>
      <c r="BF42" s="2" t="s">
        <v>426</v>
      </c>
      <c r="BG42" s="2" t="s">
        <v>426</v>
      </c>
      <c r="BH42" s="2" t="s">
        <v>426</v>
      </c>
      <c r="BI42" s="2" t="s">
        <v>426</v>
      </c>
      <c r="BJ42" s="2" t="s">
        <v>426</v>
      </c>
      <c r="BK42" s="2" t="s">
        <v>426</v>
      </c>
      <c r="BL42" s="2" t="s">
        <v>426</v>
      </c>
      <c r="BM42" s="2" t="s">
        <v>960</v>
      </c>
      <c r="BN42" s="2" t="s">
        <v>62</v>
      </c>
      <c r="BO42" s="2" t="s">
        <v>62</v>
      </c>
      <c r="BP42" s="2" t="s">
        <v>988</v>
      </c>
      <c r="BQ42" s="2" t="s">
        <v>744</v>
      </c>
      <c r="BR42" s="2" t="s">
        <v>769</v>
      </c>
      <c r="BS42" s="2" t="s">
        <v>426</v>
      </c>
      <c r="BT42" s="2" t="s">
        <v>26</v>
      </c>
      <c r="BU42" s="2" t="s">
        <v>832</v>
      </c>
      <c r="BV42" s="2" t="s">
        <v>832</v>
      </c>
      <c r="BW42" s="2" t="s">
        <v>832</v>
      </c>
      <c r="BX42" s="2" t="s">
        <v>832</v>
      </c>
      <c r="BY42" s="2" t="s">
        <v>832</v>
      </c>
      <c r="BZ42" s="2" t="s">
        <v>832</v>
      </c>
      <c r="CA42" s="2" t="s">
        <v>521</v>
      </c>
      <c r="CB42" s="2" t="s">
        <v>521</v>
      </c>
      <c r="CC42" s="2" t="s">
        <v>141</v>
      </c>
      <c r="CD42" s="2" t="s">
        <v>141</v>
      </c>
      <c r="CE42" s="2" t="s">
        <v>141</v>
      </c>
      <c r="CF42" s="2" t="s">
        <v>133</v>
      </c>
      <c r="CG42" s="25" t="s">
        <v>232</v>
      </c>
      <c r="CH42" s="2" t="s">
        <v>426</v>
      </c>
      <c r="CI42" s="2" t="s">
        <v>426</v>
      </c>
      <c r="CJ42" s="2" t="s">
        <v>426</v>
      </c>
      <c r="CK42" s="2" t="s">
        <v>426</v>
      </c>
      <c r="CL42" s="2" t="s">
        <v>426</v>
      </c>
      <c r="CM42" s="2" t="s">
        <v>426</v>
      </c>
      <c r="CN42" s="2" t="s">
        <v>426</v>
      </c>
      <c r="CO42" s="2" t="s">
        <v>426</v>
      </c>
      <c r="CP42" s="2" t="s">
        <v>426</v>
      </c>
      <c r="CQ42" s="2" t="s">
        <v>426</v>
      </c>
      <c r="CR42" s="2" t="s">
        <v>426</v>
      </c>
      <c r="CS42" s="2" t="s">
        <v>426</v>
      </c>
      <c r="CT42" s="2" t="s">
        <v>426</v>
      </c>
      <c r="CU42" s="2" t="s">
        <v>426</v>
      </c>
      <c r="CV42" s="2" t="s">
        <v>426</v>
      </c>
      <c r="CW42" s="2" t="s">
        <v>426</v>
      </c>
      <c r="CX42" s="2" t="s">
        <v>426</v>
      </c>
      <c r="CY42" s="2" t="s">
        <v>426</v>
      </c>
      <c r="CZ42" s="2" t="s">
        <v>426</v>
      </c>
      <c r="DA42" s="2" t="s">
        <v>426</v>
      </c>
      <c r="DB42" s="2" t="s">
        <v>426</v>
      </c>
      <c r="DC42" s="2" t="s">
        <v>426</v>
      </c>
      <c r="DD42" s="2" t="s">
        <v>426</v>
      </c>
      <c r="DE42" s="2" t="s">
        <v>426</v>
      </c>
      <c r="DF42" s="2" t="s">
        <v>426</v>
      </c>
      <c r="DG42" s="2" t="s">
        <v>426</v>
      </c>
      <c r="DH42" s="2" t="s">
        <v>426</v>
      </c>
      <c r="DI42" s="2" t="s">
        <v>426</v>
      </c>
      <c r="DJ42" s="2" t="s">
        <v>426</v>
      </c>
      <c r="DK42" s="2" t="s">
        <v>426</v>
      </c>
      <c r="DL42" s="2" t="s">
        <v>426</v>
      </c>
      <c r="DM42" s="25" t="s">
        <v>426</v>
      </c>
      <c r="DN42" s="2" t="s">
        <v>211</v>
      </c>
      <c r="DO42" s="2" t="s">
        <v>426</v>
      </c>
      <c r="DP42" s="2" t="s">
        <v>211</v>
      </c>
      <c r="DQ42" s="2" t="s">
        <v>426</v>
      </c>
      <c r="DR42" s="2" t="s">
        <v>211</v>
      </c>
      <c r="DS42" s="2" t="s">
        <v>426</v>
      </c>
      <c r="DT42" s="2" t="s">
        <v>211</v>
      </c>
      <c r="DU42" s="2" t="s">
        <v>426</v>
      </c>
      <c r="DV42" s="2" t="s">
        <v>426</v>
      </c>
      <c r="DW42" s="2" t="s">
        <v>426</v>
      </c>
      <c r="DX42" s="2" t="s">
        <v>426</v>
      </c>
      <c r="DY42" s="2" t="s">
        <v>426</v>
      </c>
      <c r="DZ42" s="2" t="s">
        <v>426</v>
      </c>
      <c r="EA42" s="2" t="s">
        <v>426</v>
      </c>
      <c r="EB42" s="2" t="s">
        <v>426</v>
      </c>
      <c r="EC42" s="2" t="s">
        <v>426</v>
      </c>
      <c r="ED42" s="2" t="s">
        <v>426</v>
      </c>
      <c r="EE42" s="2" t="s">
        <v>426</v>
      </c>
      <c r="EF42" s="2" t="s">
        <v>426</v>
      </c>
      <c r="EG42" s="2" t="s">
        <v>426</v>
      </c>
      <c r="EH42" s="2" t="s">
        <v>426</v>
      </c>
      <c r="EI42" s="2" t="s">
        <v>426</v>
      </c>
      <c r="EJ42" s="2" t="s">
        <v>426</v>
      </c>
      <c r="EK42" s="2" t="s">
        <v>426</v>
      </c>
      <c r="EL42" s="2" t="s">
        <v>426</v>
      </c>
      <c r="EM42" s="2" t="s">
        <v>426</v>
      </c>
      <c r="EN42" s="2" t="s">
        <v>426</v>
      </c>
      <c r="EO42" s="2" t="s">
        <v>426</v>
      </c>
      <c r="EP42" s="2" t="s">
        <v>426</v>
      </c>
      <c r="EQ42" s="2" t="s">
        <v>426</v>
      </c>
      <c r="ER42" s="2" t="s">
        <v>426</v>
      </c>
      <c r="ES42" s="2" t="s">
        <v>426</v>
      </c>
      <c r="ET42" s="2" t="s">
        <v>426</v>
      </c>
    </row>
    <row r="43" spans="1:150" ht="17.25" customHeight="1" x14ac:dyDescent="0.25">
      <c r="A43" s="20">
        <v>32554726</v>
      </c>
      <c r="B43" s="22">
        <v>45216.658333333333</v>
      </c>
      <c r="C43" s="23" t="s">
        <v>468</v>
      </c>
      <c r="D43" s="21" t="s">
        <v>302</v>
      </c>
      <c r="E43" s="21" t="s">
        <v>1116</v>
      </c>
      <c r="F43" s="21" t="s">
        <v>361</v>
      </c>
      <c r="G43" s="21" t="s">
        <v>779</v>
      </c>
      <c r="H43" s="21" t="s">
        <v>1154</v>
      </c>
      <c r="I43" s="21" t="s">
        <v>354</v>
      </c>
      <c r="J43" s="21" t="s">
        <v>812</v>
      </c>
      <c r="K43" s="21" t="s">
        <v>1143</v>
      </c>
      <c r="L43" s="24" t="s">
        <v>852</v>
      </c>
      <c r="M43" s="24" t="s">
        <v>810</v>
      </c>
      <c r="N43" s="2" t="s">
        <v>426</v>
      </c>
      <c r="O43" s="3" t="s">
        <v>810</v>
      </c>
      <c r="P43" s="2" t="s">
        <v>426</v>
      </c>
      <c r="Q43" s="2" t="s">
        <v>1118</v>
      </c>
      <c r="R43" s="2" t="s">
        <v>426</v>
      </c>
      <c r="S43" s="2" t="s">
        <v>965</v>
      </c>
      <c r="T43" s="2" t="s">
        <v>211</v>
      </c>
      <c r="U43" s="3" t="s">
        <v>452</v>
      </c>
      <c r="V43" s="2" t="s">
        <v>62</v>
      </c>
      <c r="W43" s="2" t="s">
        <v>941</v>
      </c>
      <c r="X43" s="2" t="s">
        <v>941</v>
      </c>
      <c r="Y43" s="2" t="s">
        <v>62</v>
      </c>
      <c r="Z43" s="2" t="s">
        <v>941</v>
      </c>
      <c r="AA43" s="2" t="s">
        <v>941</v>
      </c>
      <c r="AB43" s="2" t="s">
        <v>62</v>
      </c>
      <c r="AC43" s="2" t="s">
        <v>62</v>
      </c>
      <c r="AD43" s="2" t="s">
        <v>62</v>
      </c>
      <c r="AE43" s="2" t="s">
        <v>426</v>
      </c>
      <c r="AF43" s="2" t="s">
        <v>426</v>
      </c>
      <c r="AG43" s="2" t="s">
        <v>693</v>
      </c>
      <c r="AH43" s="2" t="s">
        <v>720</v>
      </c>
      <c r="AI43" s="2" t="s">
        <v>426</v>
      </c>
      <c r="AJ43" s="3" t="s">
        <v>74</v>
      </c>
      <c r="AK43" s="2" t="s">
        <v>426</v>
      </c>
      <c r="AL43" s="2" t="s">
        <v>426</v>
      </c>
      <c r="AM43" s="2" t="s">
        <v>426</v>
      </c>
      <c r="AN43" s="2" t="s">
        <v>506</v>
      </c>
      <c r="AO43" s="2" t="s">
        <v>221</v>
      </c>
      <c r="AP43" s="2" t="s">
        <v>62</v>
      </c>
      <c r="AQ43" s="2" t="s">
        <v>62</v>
      </c>
      <c r="AR43" s="2" t="s">
        <v>1025</v>
      </c>
      <c r="AS43" s="2" t="s">
        <v>62</v>
      </c>
      <c r="AT43" s="2" t="s">
        <v>204</v>
      </c>
      <c r="AU43" s="2" t="s">
        <v>720</v>
      </c>
      <c r="AV43" s="2" t="s">
        <v>720</v>
      </c>
      <c r="AW43" s="2" t="s">
        <v>426</v>
      </c>
      <c r="AX43" s="2" t="s">
        <v>65</v>
      </c>
      <c r="AY43" s="2" t="s">
        <v>426</v>
      </c>
      <c r="AZ43" s="3" t="s">
        <v>910</v>
      </c>
      <c r="BA43" s="3" t="s">
        <v>665</v>
      </c>
      <c r="BB43" s="1" t="s">
        <v>533</v>
      </c>
      <c r="BC43" s="2" t="s">
        <v>426</v>
      </c>
      <c r="BD43" s="2" t="s">
        <v>426</v>
      </c>
      <c r="BE43" s="2" t="s">
        <v>373</v>
      </c>
      <c r="BF43" s="2" t="s">
        <v>426</v>
      </c>
      <c r="BG43" s="2" t="s">
        <v>426</v>
      </c>
      <c r="BH43" s="2" t="s">
        <v>426</v>
      </c>
      <c r="BI43" s="2" t="s">
        <v>426</v>
      </c>
      <c r="BJ43" s="2" t="s">
        <v>426</v>
      </c>
      <c r="BK43" s="2" t="s">
        <v>426</v>
      </c>
      <c r="BL43" s="2" t="s">
        <v>426</v>
      </c>
      <c r="BM43" s="2" t="s">
        <v>426</v>
      </c>
      <c r="BN43" s="2" t="s">
        <v>426</v>
      </c>
      <c r="BO43" s="2" t="s">
        <v>426</v>
      </c>
      <c r="BP43" s="2" t="s">
        <v>426</v>
      </c>
      <c r="BQ43" s="2" t="s">
        <v>426</v>
      </c>
      <c r="BR43" s="2" t="s">
        <v>426</v>
      </c>
      <c r="BS43" s="2" t="s">
        <v>426</v>
      </c>
      <c r="BT43" s="2" t="s">
        <v>426</v>
      </c>
      <c r="BU43" s="2" t="s">
        <v>426</v>
      </c>
      <c r="BV43" s="2" t="s">
        <v>426</v>
      </c>
      <c r="BW43" s="2" t="s">
        <v>426</v>
      </c>
      <c r="BX43" s="2" t="s">
        <v>426</v>
      </c>
      <c r="BY43" s="2" t="s">
        <v>426</v>
      </c>
      <c r="BZ43" s="2" t="s">
        <v>426</v>
      </c>
      <c r="CA43" s="2" t="s">
        <v>426</v>
      </c>
      <c r="CB43" s="2" t="s">
        <v>426</v>
      </c>
      <c r="CC43" s="2" t="s">
        <v>426</v>
      </c>
      <c r="CD43" s="2" t="s">
        <v>426</v>
      </c>
      <c r="CE43" s="2" t="s">
        <v>426</v>
      </c>
      <c r="CF43" s="2" t="s">
        <v>426</v>
      </c>
      <c r="CG43" s="25" t="s">
        <v>426</v>
      </c>
      <c r="CH43" s="2" t="s">
        <v>426</v>
      </c>
      <c r="CI43" s="2" t="s">
        <v>426</v>
      </c>
      <c r="CJ43" s="2" t="s">
        <v>426</v>
      </c>
      <c r="CK43" s="2" t="s">
        <v>426</v>
      </c>
      <c r="CL43" s="2" t="s">
        <v>426</v>
      </c>
      <c r="CM43" s="2" t="s">
        <v>426</v>
      </c>
      <c r="CN43" s="2" t="s">
        <v>426</v>
      </c>
      <c r="CO43" s="2" t="s">
        <v>426</v>
      </c>
      <c r="CP43" s="2" t="s">
        <v>426</v>
      </c>
      <c r="CQ43" s="2" t="s">
        <v>426</v>
      </c>
      <c r="CR43" s="2" t="s">
        <v>426</v>
      </c>
      <c r="CS43" s="2" t="s">
        <v>426</v>
      </c>
      <c r="CT43" s="2" t="s">
        <v>426</v>
      </c>
      <c r="CU43" s="2" t="s">
        <v>426</v>
      </c>
      <c r="CV43" s="2" t="s">
        <v>426</v>
      </c>
      <c r="CW43" s="2" t="s">
        <v>426</v>
      </c>
      <c r="CX43" s="2" t="s">
        <v>426</v>
      </c>
      <c r="CY43" s="2" t="s">
        <v>426</v>
      </c>
      <c r="CZ43" s="2" t="s">
        <v>426</v>
      </c>
      <c r="DA43" s="2" t="s">
        <v>426</v>
      </c>
      <c r="DB43" s="2" t="s">
        <v>426</v>
      </c>
      <c r="DC43" s="2" t="s">
        <v>426</v>
      </c>
      <c r="DD43" s="2" t="s">
        <v>426</v>
      </c>
      <c r="DE43" s="2" t="s">
        <v>426</v>
      </c>
      <c r="DF43" s="2" t="s">
        <v>426</v>
      </c>
      <c r="DG43" s="2" t="s">
        <v>426</v>
      </c>
      <c r="DH43" s="2" t="s">
        <v>426</v>
      </c>
      <c r="DI43" s="2" t="s">
        <v>426</v>
      </c>
      <c r="DJ43" s="2" t="s">
        <v>426</v>
      </c>
      <c r="DK43" s="2" t="s">
        <v>426</v>
      </c>
      <c r="DL43" s="2" t="s">
        <v>426</v>
      </c>
      <c r="DM43" s="25" t="s">
        <v>426</v>
      </c>
      <c r="DN43" s="2" t="s">
        <v>211</v>
      </c>
      <c r="DO43" s="2" t="s">
        <v>426</v>
      </c>
      <c r="DP43" s="2" t="s">
        <v>211</v>
      </c>
      <c r="DQ43" s="2" t="s">
        <v>426</v>
      </c>
      <c r="DR43" s="2" t="s">
        <v>211</v>
      </c>
      <c r="DS43" s="2" t="s">
        <v>426</v>
      </c>
      <c r="DT43" s="2" t="s">
        <v>211</v>
      </c>
      <c r="DU43" s="2" t="s">
        <v>426</v>
      </c>
      <c r="DV43" s="2" t="s">
        <v>426</v>
      </c>
      <c r="DW43" s="2" t="s">
        <v>426</v>
      </c>
      <c r="DX43" s="2" t="s">
        <v>426</v>
      </c>
      <c r="DY43" s="2" t="s">
        <v>426</v>
      </c>
      <c r="DZ43" s="2" t="s">
        <v>426</v>
      </c>
      <c r="EA43" s="2" t="s">
        <v>426</v>
      </c>
      <c r="EB43" s="2" t="s">
        <v>426</v>
      </c>
      <c r="EC43" s="2" t="s">
        <v>426</v>
      </c>
      <c r="ED43" s="2" t="s">
        <v>426</v>
      </c>
      <c r="EE43" s="2" t="s">
        <v>426</v>
      </c>
      <c r="EF43" s="2" t="s">
        <v>426</v>
      </c>
      <c r="EG43" s="2" t="s">
        <v>426</v>
      </c>
      <c r="EH43" s="2" t="s">
        <v>426</v>
      </c>
      <c r="EI43" s="2" t="s">
        <v>426</v>
      </c>
      <c r="EJ43" s="2" t="s">
        <v>426</v>
      </c>
      <c r="EK43" s="2" t="s">
        <v>426</v>
      </c>
      <c r="EL43" s="2" t="s">
        <v>426</v>
      </c>
      <c r="EM43" s="2" t="s">
        <v>426</v>
      </c>
      <c r="EN43" s="2" t="s">
        <v>426</v>
      </c>
      <c r="EO43" s="2" t="s">
        <v>426</v>
      </c>
      <c r="EP43" s="2" t="s">
        <v>426</v>
      </c>
      <c r="EQ43" s="2" t="s">
        <v>426</v>
      </c>
      <c r="ER43" s="2" t="s">
        <v>426</v>
      </c>
      <c r="ES43" s="2" t="s">
        <v>426</v>
      </c>
      <c r="ET43" s="2" t="s">
        <v>426</v>
      </c>
    </row>
    <row r="44" spans="1:150" ht="17.25" customHeight="1" x14ac:dyDescent="0.25">
      <c r="A44" s="20">
        <v>32556988</v>
      </c>
      <c r="B44" s="22">
        <v>45216.679849537039</v>
      </c>
      <c r="C44" s="23" t="s">
        <v>1072</v>
      </c>
      <c r="D44" s="21" t="s">
        <v>1106</v>
      </c>
      <c r="E44" s="21" t="s">
        <v>1139</v>
      </c>
      <c r="F44" s="21" t="s">
        <v>361</v>
      </c>
      <c r="G44" s="21" t="s">
        <v>340</v>
      </c>
      <c r="H44" s="21" t="s">
        <v>1155</v>
      </c>
      <c r="I44" s="21" t="s">
        <v>1018</v>
      </c>
      <c r="J44" s="21" t="s">
        <v>1133</v>
      </c>
      <c r="K44" s="21" t="s">
        <v>563</v>
      </c>
      <c r="L44" s="24" t="s">
        <v>139</v>
      </c>
      <c r="M44" s="24" t="s">
        <v>891</v>
      </c>
      <c r="N44" s="2" t="s">
        <v>426</v>
      </c>
      <c r="O44" s="3" t="s">
        <v>891</v>
      </c>
      <c r="P44" s="2" t="s">
        <v>426</v>
      </c>
      <c r="Q44" s="2" t="s">
        <v>755</v>
      </c>
      <c r="R44" s="2" t="s">
        <v>426</v>
      </c>
      <c r="S44" s="2" t="s">
        <v>965</v>
      </c>
      <c r="T44" s="2" t="s">
        <v>211</v>
      </c>
      <c r="U44" s="3" t="s">
        <v>1001</v>
      </c>
      <c r="V44" s="2" t="s">
        <v>941</v>
      </c>
      <c r="W44" s="2" t="s">
        <v>62</v>
      </c>
      <c r="X44" s="2" t="s">
        <v>62</v>
      </c>
      <c r="Y44" s="2" t="s">
        <v>941</v>
      </c>
      <c r="Z44" s="2" t="s">
        <v>941</v>
      </c>
      <c r="AA44" s="2" t="s">
        <v>62</v>
      </c>
      <c r="AB44" s="2" t="s">
        <v>62</v>
      </c>
      <c r="AC44" s="2" t="s">
        <v>62</v>
      </c>
      <c r="AD44" s="2" t="s">
        <v>62</v>
      </c>
      <c r="AE44" s="2" t="s">
        <v>62</v>
      </c>
      <c r="AF44" s="2" t="s">
        <v>941</v>
      </c>
      <c r="AG44" s="2" t="s">
        <v>693</v>
      </c>
      <c r="AH44" s="2" t="s">
        <v>1102</v>
      </c>
      <c r="AI44" s="2" t="s">
        <v>426</v>
      </c>
      <c r="AJ44" s="3" t="s">
        <v>976</v>
      </c>
      <c r="AK44" s="2" t="s">
        <v>426</v>
      </c>
      <c r="AL44" s="2" t="s">
        <v>426</v>
      </c>
      <c r="AM44" s="2" t="s">
        <v>426</v>
      </c>
      <c r="AN44" s="2" t="s">
        <v>506</v>
      </c>
      <c r="AO44" s="2" t="s">
        <v>221</v>
      </c>
      <c r="AP44" s="2" t="s">
        <v>62</v>
      </c>
      <c r="AQ44" s="2" t="s">
        <v>62</v>
      </c>
      <c r="AR44" s="2" t="s">
        <v>1025</v>
      </c>
      <c r="AS44" s="2" t="s">
        <v>62</v>
      </c>
      <c r="AT44" s="2" t="s">
        <v>204</v>
      </c>
      <c r="AU44" s="2" t="s">
        <v>1102</v>
      </c>
      <c r="AV44" s="2" t="s">
        <v>1102</v>
      </c>
      <c r="AW44" s="2" t="s">
        <v>426</v>
      </c>
      <c r="AX44" s="2" t="s">
        <v>125</v>
      </c>
      <c r="AY44" s="2" t="s">
        <v>426</v>
      </c>
      <c r="AZ44" s="2" t="s">
        <v>72</v>
      </c>
      <c r="BA44" s="2" t="s">
        <v>72</v>
      </c>
      <c r="BB44" s="2" t="s">
        <v>426</v>
      </c>
      <c r="BC44" s="2" t="s">
        <v>426</v>
      </c>
      <c r="BD44" s="2" t="s">
        <v>426</v>
      </c>
      <c r="BE44" s="2" t="s">
        <v>52</v>
      </c>
      <c r="BF44" s="2" t="s">
        <v>426</v>
      </c>
      <c r="BG44" s="2" t="s">
        <v>908</v>
      </c>
      <c r="BH44" s="2" t="s">
        <v>426</v>
      </c>
      <c r="BI44" s="2" t="s">
        <v>426</v>
      </c>
      <c r="BJ44" s="2" t="s">
        <v>293</v>
      </c>
      <c r="BK44" s="2" t="s">
        <v>510</v>
      </c>
      <c r="BL44" s="2" t="s">
        <v>804</v>
      </c>
      <c r="BM44" s="2" t="s">
        <v>426</v>
      </c>
      <c r="BN44" s="2" t="s">
        <v>426</v>
      </c>
      <c r="BO44" s="2" t="s">
        <v>426</v>
      </c>
      <c r="BP44" s="2" t="s">
        <v>426</v>
      </c>
      <c r="BQ44" s="2" t="s">
        <v>426</v>
      </c>
      <c r="BR44" s="2" t="s">
        <v>426</v>
      </c>
      <c r="BS44" s="2" t="s">
        <v>426</v>
      </c>
      <c r="BT44" s="2" t="s">
        <v>426</v>
      </c>
      <c r="BU44" s="2" t="s">
        <v>426</v>
      </c>
      <c r="BV44" s="2" t="s">
        <v>426</v>
      </c>
      <c r="BW44" s="2" t="s">
        <v>426</v>
      </c>
      <c r="BX44" s="2" t="s">
        <v>426</v>
      </c>
      <c r="BY44" s="2" t="s">
        <v>426</v>
      </c>
      <c r="BZ44" s="2" t="s">
        <v>426</v>
      </c>
      <c r="CA44" s="2" t="s">
        <v>426</v>
      </c>
      <c r="CB44" s="2" t="s">
        <v>426</v>
      </c>
      <c r="CC44" s="2" t="s">
        <v>426</v>
      </c>
      <c r="CD44" s="2" t="s">
        <v>426</v>
      </c>
      <c r="CE44" s="2" t="s">
        <v>426</v>
      </c>
      <c r="CF44" s="2" t="s">
        <v>426</v>
      </c>
      <c r="CG44" s="25" t="s">
        <v>426</v>
      </c>
      <c r="CH44" s="2" t="s">
        <v>426</v>
      </c>
      <c r="CI44" s="2" t="s">
        <v>426</v>
      </c>
      <c r="CJ44" s="2" t="s">
        <v>426</v>
      </c>
      <c r="CK44" s="2" t="s">
        <v>426</v>
      </c>
      <c r="CL44" s="2" t="s">
        <v>426</v>
      </c>
      <c r="CM44" s="2" t="s">
        <v>426</v>
      </c>
      <c r="CN44" s="2" t="s">
        <v>426</v>
      </c>
      <c r="CO44" s="2" t="s">
        <v>426</v>
      </c>
      <c r="CP44" s="2" t="s">
        <v>426</v>
      </c>
      <c r="CQ44" s="2" t="s">
        <v>426</v>
      </c>
      <c r="CR44" s="2" t="s">
        <v>426</v>
      </c>
      <c r="CS44" s="2" t="s">
        <v>426</v>
      </c>
      <c r="CT44" s="2" t="s">
        <v>426</v>
      </c>
      <c r="CU44" s="2" t="s">
        <v>426</v>
      </c>
      <c r="CV44" s="2" t="s">
        <v>426</v>
      </c>
      <c r="CW44" s="2" t="s">
        <v>426</v>
      </c>
      <c r="CX44" s="2" t="s">
        <v>426</v>
      </c>
      <c r="CY44" s="2" t="s">
        <v>426</v>
      </c>
      <c r="CZ44" s="2" t="s">
        <v>426</v>
      </c>
      <c r="DA44" s="2" t="s">
        <v>426</v>
      </c>
      <c r="DB44" s="2" t="s">
        <v>426</v>
      </c>
      <c r="DC44" s="2" t="s">
        <v>426</v>
      </c>
      <c r="DD44" s="2" t="s">
        <v>426</v>
      </c>
      <c r="DE44" s="2" t="s">
        <v>426</v>
      </c>
      <c r="DF44" s="2" t="s">
        <v>426</v>
      </c>
      <c r="DG44" s="2" t="s">
        <v>426</v>
      </c>
      <c r="DH44" s="2" t="s">
        <v>426</v>
      </c>
      <c r="DI44" s="2" t="s">
        <v>426</v>
      </c>
      <c r="DJ44" s="2" t="s">
        <v>426</v>
      </c>
      <c r="DK44" s="2" t="s">
        <v>426</v>
      </c>
      <c r="DL44" s="2" t="s">
        <v>426</v>
      </c>
      <c r="DM44" s="25" t="s">
        <v>426</v>
      </c>
      <c r="DN44" s="2" t="s">
        <v>211</v>
      </c>
      <c r="DO44" s="2" t="s">
        <v>426</v>
      </c>
      <c r="DP44" s="2" t="s">
        <v>211</v>
      </c>
      <c r="DQ44" s="2" t="s">
        <v>426</v>
      </c>
      <c r="DR44" s="2" t="s">
        <v>211</v>
      </c>
      <c r="DS44" s="2" t="s">
        <v>426</v>
      </c>
      <c r="DT44" s="2" t="s">
        <v>211</v>
      </c>
      <c r="DU44" s="2" t="s">
        <v>426</v>
      </c>
      <c r="DV44" s="2" t="s">
        <v>426</v>
      </c>
      <c r="DW44" s="2" t="s">
        <v>426</v>
      </c>
      <c r="DX44" s="2" t="s">
        <v>426</v>
      </c>
      <c r="DY44" s="2" t="s">
        <v>426</v>
      </c>
      <c r="DZ44" s="2" t="s">
        <v>426</v>
      </c>
      <c r="EA44" s="2" t="s">
        <v>426</v>
      </c>
      <c r="EB44" s="2" t="s">
        <v>426</v>
      </c>
      <c r="EC44" s="2" t="s">
        <v>426</v>
      </c>
      <c r="ED44" s="2" t="s">
        <v>426</v>
      </c>
      <c r="EE44" s="2" t="s">
        <v>426</v>
      </c>
      <c r="EF44" s="2" t="s">
        <v>426</v>
      </c>
      <c r="EG44" s="2" t="s">
        <v>426</v>
      </c>
      <c r="EH44" s="2" t="s">
        <v>426</v>
      </c>
      <c r="EI44" s="2" t="s">
        <v>426</v>
      </c>
      <c r="EJ44" s="2" t="s">
        <v>426</v>
      </c>
      <c r="EK44" s="2" t="s">
        <v>426</v>
      </c>
      <c r="EL44" s="2" t="s">
        <v>426</v>
      </c>
      <c r="EM44" s="2" t="s">
        <v>426</v>
      </c>
      <c r="EN44" s="2" t="s">
        <v>426</v>
      </c>
      <c r="EO44" s="2" t="s">
        <v>426</v>
      </c>
      <c r="EP44" s="2" t="s">
        <v>426</v>
      </c>
      <c r="EQ44" s="2" t="s">
        <v>426</v>
      </c>
      <c r="ER44" s="2" t="s">
        <v>426</v>
      </c>
      <c r="ES44" s="2" t="s">
        <v>426</v>
      </c>
      <c r="ET44" s="2" t="s">
        <v>426</v>
      </c>
    </row>
    <row r="45" spans="1:150" ht="17.25" customHeight="1" x14ac:dyDescent="0.25">
      <c r="A45" s="20">
        <v>32559670</v>
      </c>
      <c r="B45" s="22">
        <v>45216.701643518521</v>
      </c>
      <c r="C45" s="23" t="s">
        <v>1072</v>
      </c>
      <c r="D45" s="21" t="s">
        <v>1106</v>
      </c>
      <c r="E45" s="21" t="s">
        <v>343</v>
      </c>
      <c r="F45" s="21" t="s">
        <v>361</v>
      </c>
      <c r="G45" s="21" t="s">
        <v>340</v>
      </c>
      <c r="H45" s="21" t="s">
        <v>1159</v>
      </c>
      <c r="I45" s="21" t="s">
        <v>1018</v>
      </c>
      <c r="J45" s="21" t="s">
        <v>145</v>
      </c>
      <c r="K45" s="21" t="s">
        <v>563</v>
      </c>
      <c r="L45" s="24" t="s">
        <v>139</v>
      </c>
      <c r="M45" s="24" t="s">
        <v>808</v>
      </c>
      <c r="N45" s="2" t="s">
        <v>426</v>
      </c>
      <c r="O45" s="3" t="s">
        <v>808</v>
      </c>
      <c r="P45" s="2" t="s">
        <v>426</v>
      </c>
      <c r="Q45" s="2" t="s">
        <v>755</v>
      </c>
      <c r="R45" s="2" t="s">
        <v>426</v>
      </c>
      <c r="S45" s="2" t="s">
        <v>965</v>
      </c>
      <c r="T45" s="2" t="s">
        <v>211</v>
      </c>
      <c r="U45" s="3" t="s">
        <v>1001</v>
      </c>
      <c r="V45" s="2" t="s">
        <v>62</v>
      </c>
      <c r="W45" s="2" t="s">
        <v>941</v>
      </c>
      <c r="X45" s="2" t="s">
        <v>62</v>
      </c>
      <c r="Y45" s="2" t="s">
        <v>941</v>
      </c>
      <c r="Z45" s="2" t="s">
        <v>941</v>
      </c>
      <c r="AA45" s="2" t="s">
        <v>62</v>
      </c>
      <c r="AB45" s="2" t="s">
        <v>62</v>
      </c>
      <c r="AC45" s="2" t="s">
        <v>62</v>
      </c>
      <c r="AD45" s="2" t="s">
        <v>62</v>
      </c>
      <c r="AE45" s="2" t="s">
        <v>426</v>
      </c>
      <c r="AF45" s="2" t="s">
        <v>426</v>
      </c>
      <c r="AG45" s="2" t="s">
        <v>693</v>
      </c>
      <c r="AH45" s="2" t="s">
        <v>534</v>
      </c>
      <c r="AI45" s="2" t="s">
        <v>426</v>
      </c>
      <c r="AJ45" s="3" t="s">
        <v>983</v>
      </c>
      <c r="AK45" s="2" t="s">
        <v>426</v>
      </c>
      <c r="AL45" s="2" t="s">
        <v>426</v>
      </c>
      <c r="AM45" s="2" t="s">
        <v>426</v>
      </c>
      <c r="AN45" s="2" t="s">
        <v>506</v>
      </c>
      <c r="AO45" s="2" t="s">
        <v>221</v>
      </c>
      <c r="AP45" s="2" t="s">
        <v>62</v>
      </c>
      <c r="AQ45" s="2" t="s">
        <v>62</v>
      </c>
      <c r="AR45" s="2" t="s">
        <v>1025</v>
      </c>
      <c r="AS45" s="2" t="s">
        <v>62</v>
      </c>
      <c r="AT45" s="2" t="s">
        <v>204</v>
      </c>
      <c r="AU45" s="2" t="s">
        <v>534</v>
      </c>
      <c r="AV45" s="2" t="s">
        <v>534</v>
      </c>
      <c r="AW45" s="2" t="s">
        <v>426</v>
      </c>
      <c r="AX45" s="2" t="s">
        <v>69</v>
      </c>
      <c r="AY45" s="2" t="s">
        <v>426</v>
      </c>
      <c r="AZ45" s="3" t="s">
        <v>1036</v>
      </c>
      <c r="BA45" s="3" t="s">
        <v>673</v>
      </c>
      <c r="BB45" s="1" t="s">
        <v>792</v>
      </c>
      <c r="BC45" s="2" t="s">
        <v>426</v>
      </c>
      <c r="BD45" s="2" t="s">
        <v>426</v>
      </c>
      <c r="BE45" s="2" t="s">
        <v>737</v>
      </c>
      <c r="BF45" s="2" t="s">
        <v>426</v>
      </c>
      <c r="BG45" s="2" t="s">
        <v>908</v>
      </c>
      <c r="BH45" s="2" t="s">
        <v>426</v>
      </c>
      <c r="BI45" s="2" t="s">
        <v>426</v>
      </c>
      <c r="BJ45" s="2" t="s">
        <v>709</v>
      </c>
      <c r="BK45" s="2" t="s">
        <v>510</v>
      </c>
      <c r="BL45" s="2" t="s">
        <v>714</v>
      </c>
      <c r="BM45" s="2" t="s">
        <v>426</v>
      </c>
      <c r="BN45" s="2" t="s">
        <v>426</v>
      </c>
      <c r="BO45" s="2" t="s">
        <v>426</v>
      </c>
      <c r="BP45" s="2" t="s">
        <v>426</v>
      </c>
      <c r="BQ45" s="2" t="s">
        <v>426</v>
      </c>
      <c r="BR45" s="2" t="s">
        <v>426</v>
      </c>
      <c r="BS45" s="2" t="s">
        <v>426</v>
      </c>
      <c r="BT45" s="2" t="s">
        <v>426</v>
      </c>
      <c r="BU45" s="2" t="s">
        <v>426</v>
      </c>
      <c r="BV45" s="2" t="s">
        <v>426</v>
      </c>
      <c r="BW45" s="2" t="s">
        <v>426</v>
      </c>
      <c r="BX45" s="2" t="s">
        <v>426</v>
      </c>
      <c r="BY45" s="2" t="s">
        <v>426</v>
      </c>
      <c r="BZ45" s="2" t="s">
        <v>426</v>
      </c>
      <c r="CA45" s="2" t="s">
        <v>426</v>
      </c>
      <c r="CB45" s="2" t="s">
        <v>426</v>
      </c>
      <c r="CC45" s="2" t="s">
        <v>426</v>
      </c>
      <c r="CD45" s="2" t="s">
        <v>426</v>
      </c>
      <c r="CE45" s="2" t="s">
        <v>426</v>
      </c>
      <c r="CF45" s="2" t="s">
        <v>426</v>
      </c>
      <c r="CG45" s="25" t="s">
        <v>426</v>
      </c>
      <c r="CH45" s="2" t="s">
        <v>426</v>
      </c>
      <c r="CI45" s="2" t="s">
        <v>426</v>
      </c>
      <c r="CJ45" s="2" t="s">
        <v>426</v>
      </c>
      <c r="CK45" s="2" t="s">
        <v>426</v>
      </c>
      <c r="CL45" s="2" t="s">
        <v>426</v>
      </c>
      <c r="CM45" s="2" t="s">
        <v>426</v>
      </c>
      <c r="CN45" s="2" t="s">
        <v>426</v>
      </c>
      <c r="CO45" s="2" t="s">
        <v>426</v>
      </c>
      <c r="CP45" s="2" t="s">
        <v>426</v>
      </c>
      <c r="CQ45" s="2" t="s">
        <v>426</v>
      </c>
      <c r="CR45" s="2" t="s">
        <v>426</v>
      </c>
      <c r="CS45" s="2" t="s">
        <v>426</v>
      </c>
      <c r="CT45" s="2" t="s">
        <v>426</v>
      </c>
      <c r="CU45" s="2" t="s">
        <v>426</v>
      </c>
      <c r="CV45" s="2" t="s">
        <v>426</v>
      </c>
      <c r="CW45" s="2" t="s">
        <v>426</v>
      </c>
      <c r="CX45" s="2" t="s">
        <v>426</v>
      </c>
      <c r="CY45" s="2" t="s">
        <v>426</v>
      </c>
      <c r="CZ45" s="2" t="s">
        <v>426</v>
      </c>
      <c r="DA45" s="2" t="s">
        <v>426</v>
      </c>
      <c r="DB45" s="2" t="s">
        <v>426</v>
      </c>
      <c r="DC45" s="2" t="s">
        <v>426</v>
      </c>
      <c r="DD45" s="2" t="s">
        <v>426</v>
      </c>
      <c r="DE45" s="2" t="s">
        <v>426</v>
      </c>
      <c r="DF45" s="2" t="s">
        <v>426</v>
      </c>
      <c r="DG45" s="2" t="s">
        <v>426</v>
      </c>
      <c r="DH45" s="2" t="s">
        <v>426</v>
      </c>
      <c r="DI45" s="2" t="s">
        <v>426</v>
      </c>
      <c r="DJ45" s="2" t="s">
        <v>426</v>
      </c>
      <c r="DK45" s="2" t="s">
        <v>426</v>
      </c>
      <c r="DL45" s="2" t="s">
        <v>426</v>
      </c>
      <c r="DM45" s="25" t="s">
        <v>426</v>
      </c>
      <c r="DN45" s="2" t="s">
        <v>211</v>
      </c>
      <c r="DO45" s="2" t="s">
        <v>426</v>
      </c>
      <c r="DP45" s="2" t="s">
        <v>211</v>
      </c>
      <c r="DQ45" s="2" t="s">
        <v>426</v>
      </c>
      <c r="DR45" s="2" t="s">
        <v>211</v>
      </c>
      <c r="DS45" s="2" t="s">
        <v>426</v>
      </c>
      <c r="DT45" s="2" t="s">
        <v>211</v>
      </c>
      <c r="DU45" s="2" t="s">
        <v>426</v>
      </c>
      <c r="DV45" s="2" t="s">
        <v>426</v>
      </c>
      <c r="DW45" s="2" t="s">
        <v>426</v>
      </c>
      <c r="DX45" s="2" t="s">
        <v>426</v>
      </c>
      <c r="DY45" s="2" t="s">
        <v>426</v>
      </c>
      <c r="DZ45" s="2" t="s">
        <v>426</v>
      </c>
      <c r="EA45" s="2" t="s">
        <v>426</v>
      </c>
      <c r="EB45" s="2" t="s">
        <v>426</v>
      </c>
      <c r="EC45" s="2" t="s">
        <v>426</v>
      </c>
      <c r="ED45" s="2" t="s">
        <v>426</v>
      </c>
      <c r="EE45" s="2" t="s">
        <v>426</v>
      </c>
      <c r="EF45" s="2" t="s">
        <v>426</v>
      </c>
      <c r="EG45" s="2" t="s">
        <v>426</v>
      </c>
      <c r="EH45" s="2" t="s">
        <v>426</v>
      </c>
      <c r="EI45" s="2" t="s">
        <v>426</v>
      </c>
      <c r="EJ45" s="2" t="s">
        <v>426</v>
      </c>
      <c r="EK45" s="2" t="s">
        <v>426</v>
      </c>
      <c r="EL45" s="2" t="s">
        <v>426</v>
      </c>
      <c r="EM45" s="2" t="s">
        <v>426</v>
      </c>
      <c r="EN45" s="2" t="s">
        <v>426</v>
      </c>
      <c r="EO45" s="2" t="s">
        <v>426</v>
      </c>
      <c r="EP45" s="2" t="s">
        <v>426</v>
      </c>
      <c r="EQ45" s="2" t="s">
        <v>426</v>
      </c>
      <c r="ER45" s="2" t="s">
        <v>426</v>
      </c>
      <c r="ES45" s="2" t="s">
        <v>426</v>
      </c>
      <c r="ET45" s="2" t="s">
        <v>426</v>
      </c>
    </row>
    <row r="46" spans="1:150" ht="17.25" customHeight="1" x14ac:dyDescent="0.25">
      <c r="A46" s="20">
        <v>32564212</v>
      </c>
      <c r="B46" s="22">
        <v>45216.759467592594</v>
      </c>
      <c r="C46" s="23" t="s">
        <v>1072</v>
      </c>
      <c r="D46" s="21" t="s">
        <v>261</v>
      </c>
      <c r="E46" s="21" t="s">
        <v>413</v>
      </c>
      <c r="F46" s="21" t="s">
        <v>361</v>
      </c>
      <c r="G46" s="21" t="s">
        <v>513</v>
      </c>
      <c r="H46" s="21" t="s">
        <v>1153</v>
      </c>
      <c r="I46" s="24" t="s">
        <v>422</v>
      </c>
      <c r="J46" s="21" t="s">
        <v>1003</v>
      </c>
      <c r="K46" s="21" t="s">
        <v>1125</v>
      </c>
      <c r="L46" s="24" t="s">
        <v>633</v>
      </c>
      <c r="M46" s="24" t="s">
        <v>658</v>
      </c>
      <c r="N46" s="2" t="s">
        <v>426</v>
      </c>
      <c r="O46" s="3" t="s">
        <v>658</v>
      </c>
      <c r="P46" s="2" t="s">
        <v>426</v>
      </c>
      <c r="Q46" s="2" t="s">
        <v>755</v>
      </c>
      <c r="R46" s="2" t="s">
        <v>426</v>
      </c>
      <c r="S46" s="2" t="s">
        <v>200</v>
      </c>
      <c r="T46" s="2" t="s">
        <v>374</v>
      </c>
      <c r="U46" s="3" t="s">
        <v>452</v>
      </c>
      <c r="V46" s="2" t="s">
        <v>62</v>
      </c>
      <c r="W46" s="2" t="s">
        <v>62</v>
      </c>
      <c r="X46" s="2" t="s">
        <v>62</v>
      </c>
      <c r="Y46" s="2" t="s">
        <v>62</v>
      </c>
      <c r="Z46" s="2" t="s">
        <v>382</v>
      </c>
      <c r="AA46" s="2" t="s">
        <v>62</v>
      </c>
      <c r="AB46" s="2" t="s">
        <v>941</v>
      </c>
      <c r="AC46" s="2" t="s">
        <v>62</v>
      </c>
      <c r="AD46" s="2" t="s">
        <v>941</v>
      </c>
      <c r="AE46" s="2" t="s">
        <v>426</v>
      </c>
      <c r="AF46" s="2" t="s">
        <v>426</v>
      </c>
      <c r="AG46" s="2" t="s">
        <v>693</v>
      </c>
      <c r="AH46" s="2" t="s">
        <v>451</v>
      </c>
      <c r="AI46" s="2" t="s">
        <v>426</v>
      </c>
      <c r="AJ46" s="3" t="s">
        <v>907</v>
      </c>
      <c r="AK46" s="2" t="s">
        <v>426</v>
      </c>
      <c r="AL46" s="2" t="s">
        <v>426</v>
      </c>
      <c r="AM46" s="2" t="s">
        <v>426</v>
      </c>
      <c r="AN46" s="2" t="s">
        <v>506</v>
      </c>
      <c r="AO46" s="2" t="s">
        <v>221</v>
      </c>
      <c r="AP46" s="2" t="s">
        <v>62</v>
      </c>
      <c r="AQ46" s="2" t="s">
        <v>62</v>
      </c>
      <c r="AR46" s="2" t="s">
        <v>1025</v>
      </c>
      <c r="AS46" s="2" t="s">
        <v>62</v>
      </c>
      <c r="AT46" s="2" t="s">
        <v>204</v>
      </c>
      <c r="AU46" s="2" t="s">
        <v>451</v>
      </c>
      <c r="AV46" s="2" t="s">
        <v>451</v>
      </c>
      <c r="AW46" s="2" t="s">
        <v>426</v>
      </c>
      <c r="AX46" s="2" t="s">
        <v>436</v>
      </c>
      <c r="AY46" s="2" t="s">
        <v>426</v>
      </c>
      <c r="AZ46" s="3" t="s">
        <v>890</v>
      </c>
      <c r="BA46" s="3" t="s">
        <v>1083</v>
      </c>
      <c r="BB46" s="1" t="s">
        <v>565</v>
      </c>
      <c r="BC46" s="2" t="s">
        <v>426</v>
      </c>
      <c r="BD46" s="2" t="s">
        <v>426</v>
      </c>
      <c r="BE46" s="2" t="s">
        <v>847</v>
      </c>
      <c r="BF46" s="2" t="s">
        <v>426</v>
      </c>
      <c r="BG46" s="2" t="s">
        <v>908</v>
      </c>
      <c r="BH46" s="2" t="s">
        <v>426</v>
      </c>
      <c r="BI46" s="2" t="s">
        <v>426</v>
      </c>
      <c r="BJ46" s="2" t="s">
        <v>194</v>
      </c>
      <c r="BK46" s="2" t="s">
        <v>510</v>
      </c>
      <c r="BL46" s="2" t="s">
        <v>43</v>
      </c>
      <c r="BM46" s="2" t="s">
        <v>426</v>
      </c>
      <c r="BN46" s="2" t="s">
        <v>426</v>
      </c>
      <c r="BO46" s="2" t="s">
        <v>426</v>
      </c>
      <c r="BP46" s="2" t="s">
        <v>426</v>
      </c>
      <c r="BQ46" s="2" t="s">
        <v>426</v>
      </c>
      <c r="BR46" s="2" t="s">
        <v>426</v>
      </c>
      <c r="BS46" s="2" t="s">
        <v>426</v>
      </c>
      <c r="BT46" s="2" t="s">
        <v>426</v>
      </c>
      <c r="BU46" s="2" t="s">
        <v>426</v>
      </c>
      <c r="BV46" s="2" t="s">
        <v>426</v>
      </c>
      <c r="BW46" s="2" t="s">
        <v>426</v>
      </c>
      <c r="BX46" s="2" t="s">
        <v>426</v>
      </c>
      <c r="BY46" s="2" t="s">
        <v>426</v>
      </c>
      <c r="BZ46" s="2" t="s">
        <v>426</v>
      </c>
      <c r="CA46" s="2" t="s">
        <v>426</v>
      </c>
      <c r="CB46" s="2" t="s">
        <v>426</v>
      </c>
      <c r="CC46" s="2" t="s">
        <v>426</v>
      </c>
      <c r="CD46" s="2" t="s">
        <v>426</v>
      </c>
      <c r="CE46" s="2" t="s">
        <v>426</v>
      </c>
      <c r="CF46" s="2" t="s">
        <v>426</v>
      </c>
      <c r="CG46" s="25" t="s">
        <v>426</v>
      </c>
      <c r="CH46" s="2" t="s">
        <v>426</v>
      </c>
      <c r="CI46" s="2" t="s">
        <v>426</v>
      </c>
      <c r="CJ46" s="2" t="s">
        <v>426</v>
      </c>
      <c r="CK46" s="2" t="s">
        <v>426</v>
      </c>
      <c r="CL46" s="2" t="s">
        <v>426</v>
      </c>
      <c r="CM46" s="2" t="s">
        <v>426</v>
      </c>
      <c r="CN46" s="2" t="s">
        <v>426</v>
      </c>
      <c r="CO46" s="2" t="s">
        <v>426</v>
      </c>
      <c r="CP46" s="2" t="s">
        <v>426</v>
      </c>
      <c r="CQ46" s="2" t="s">
        <v>426</v>
      </c>
      <c r="CR46" s="2" t="s">
        <v>426</v>
      </c>
      <c r="CS46" s="2" t="s">
        <v>426</v>
      </c>
      <c r="CT46" s="2" t="s">
        <v>426</v>
      </c>
      <c r="CU46" s="2" t="s">
        <v>426</v>
      </c>
      <c r="CV46" s="2" t="s">
        <v>426</v>
      </c>
      <c r="CW46" s="2" t="s">
        <v>426</v>
      </c>
      <c r="CX46" s="2" t="s">
        <v>426</v>
      </c>
      <c r="CY46" s="2" t="s">
        <v>426</v>
      </c>
      <c r="CZ46" s="2" t="s">
        <v>426</v>
      </c>
      <c r="DA46" s="2" t="s">
        <v>426</v>
      </c>
      <c r="DB46" s="2" t="s">
        <v>426</v>
      </c>
      <c r="DC46" s="2" t="s">
        <v>426</v>
      </c>
      <c r="DD46" s="2" t="s">
        <v>426</v>
      </c>
      <c r="DE46" s="2" t="s">
        <v>426</v>
      </c>
      <c r="DF46" s="2" t="s">
        <v>426</v>
      </c>
      <c r="DG46" s="2" t="s">
        <v>426</v>
      </c>
      <c r="DH46" s="2" t="s">
        <v>426</v>
      </c>
      <c r="DI46" s="2" t="s">
        <v>426</v>
      </c>
      <c r="DJ46" s="2" t="s">
        <v>426</v>
      </c>
      <c r="DK46" s="2" t="s">
        <v>426</v>
      </c>
      <c r="DL46" s="2" t="s">
        <v>426</v>
      </c>
      <c r="DM46" s="25" t="s">
        <v>426</v>
      </c>
      <c r="DN46" s="2" t="s">
        <v>211</v>
      </c>
      <c r="DO46" s="2" t="s">
        <v>426</v>
      </c>
      <c r="DP46" s="2" t="s">
        <v>211</v>
      </c>
      <c r="DQ46" s="2" t="s">
        <v>426</v>
      </c>
      <c r="DR46" s="2" t="s">
        <v>211</v>
      </c>
      <c r="DS46" s="2" t="s">
        <v>426</v>
      </c>
      <c r="DT46" s="2" t="s">
        <v>211</v>
      </c>
      <c r="DU46" s="2" t="s">
        <v>426</v>
      </c>
      <c r="DV46" s="2" t="s">
        <v>426</v>
      </c>
      <c r="DW46" s="2" t="s">
        <v>426</v>
      </c>
      <c r="DX46" s="2" t="s">
        <v>426</v>
      </c>
      <c r="DY46" s="2" t="s">
        <v>426</v>
      </c>
      <c r="DZ46" s="2" t="s">
        <v>426</v>
      </c>
      <c r="EA46" s="2" t="s">
        <v>426</v>
      </c>
      <c r="EB46" s="2" t="s">
        <v>426</v>
      </c>
      <c r="EC46" s="2" t="s">
        <v>426</v>
      </c>
      <c r="ED46" s="2" t="s">
        <v>426</v>
      </c>
      <c r="EE46" s="2" t="s">
        <v>426</v>
      </c>
      <c r="EF46" s="2" t="s">
        <v>426</v>
      </c>
      <c r="EG46" s="2" t="s">
        <v>426</v>
      </c>
      <c r="EH46" s="2" t="s">
        <v>426</v>
      </c>
      <c r="EI46" s="2" t="s">
        <v>426</v>
      </c>
      <c r="EJ46" s="2" t="s">
        <v>426</v>
      </c>
      <c r="EK46" s="2" t="s">
        <v>426</v>
      </c>
      <c r="EL46" s="2" t="s">
        <v>426</v>
      </c>
      <c r="EM46" s="2" t="s">
        <v>426</v>
      </c>
      <c r="EN46" s="2" t="s">
        <v>426</v>
      </c>
      <c r="EO46" s="2" t="s">
        <v>426</v>
      </c>
      <c r="EP46" s="2" t="s">
        <v>426</v>
      </c>
      <c r="EQ46" s="2" t="s">
        <v>426</v>
      </c>
      <c r="ER46" s="2" t="s">
        <v>426</v>
      </c>
      <c r="ES46" s="2" t="s">
        <v>426</v>
      </c>
      <c r="ET46" s="2" t="s">
        <v>426</v>
      </c>
    </row>
    <row r="47" spans="1:150" ht="17.25" customHeight="1" x14ac:dyDescent="0.25">
      <c r="A47" s="20">
        <v>32565456</v>
      </c>
      <c r="B47" s="22">
        <v>45216.778310185182</v>
      </c>
      <c r="C47" s="23" t="s">
        <v>1072</v>
      </c>
      <c r="D47" s="21" t="s">
        <v>261</v>
      </c>
      <c r="E47" s="21" t="s">
        <v>621</v>
      </c>
      <c r="F47" s="21" t="s">
        <v>361</v>
      </c>
      <c r="G47" s="21" t="s">
        <v>513</v>
      </c>
      <c r="H47" s="21" t="s">
        <v>1154</v>
      </c>
      <c r="I47" s="24" t="s">
        <v>424</v>
      </c>
      <c r="J47" s="21" t="s">
        <v>978</v>
      </c>
      <c r="K47" s="21" t="s">
        <v>1125</v>
      </c>
      <c r="L47" s="24" t="s">
        <v>633</v>
      </c>
      <c r="M47" s="24" t="s">
        <v>882</v>
      </c>
      <c r="N47" s="2" t="s">
        <v>426</v>
      </c>
      <c r="O47" s="3" t="s">
        <v>882</v>
      </c>
      <c r="P47" s="2" t="s">
        <v>426</v>
      </c>
      <c r="Q47" s="2" t="s">
        <v>1118</v>
      </c>
      <c r="R47" s="2" t="s">
        <v>426</v>
      </c>
      <c r="S47" s="2" t="s">
        <v>965</v>
      </c>
      <c r="T47" s="2" t="s">
        <v>211</v>
      </c>
      <c r="U47" s="3" t="s">
        <v>171</v>
      </c>
      <c r="V47" s="2" t="s">
        <v>62</v>
      </c>
      <c r="W47" s="2" t="s">
        <v>941</v>
      </c>
      <c r="X47" s="2" t="s">
        <v>62</v>
      </c>
      <c r="Y47" s="2" t="s">
        <v>941</v>
      </c>
      <c r="Z47" s="2" t="s">
        <v>941</v>
      </c>
      <c r="AA47" s="2" t="s">
        <v>941</v>
      </c>
      <c r="AB47" s="2" t="s">
        <v>62</v>
      </c>
      <c r="AC47" s="2" t="s">
        <v>62</v>
      </c>
      <c r="AD47" s="2" t="s">
        <v>941</v>
      </c>
      <c r="AE47" s="2" t="s">
        <v>426</v>
      </c>
      <c r="AF47" s="2" t="s">
        <v>426</v>
      </c>
      <c r="AG47" s="2" t="s">
        <v>693</v>
      </c>
      <c r="AH47" s="2" t="s">
        <v>566</v>
      </c>
      <c r="AI47" s="2" t="s">
        <v>426</v>
      </c>
      <c r="AJ47" s="3" t="s">
        <v>11</v>
      </c>
      <c r="AK47" s="2" t="s">
        <v>426</v>
      </c>
      <c r="AL47" s="2" t="s">
        <v>426</v>
      </c>
      <c r="AM47" s="2" t="s">
        <v>426</v>
      </c>
      <c r="AN47" s="2" t="s">
        <v>506</v>
      </c>
      <c r="AO47" s="2" t="s">
        <v>221</v>
      </c>
      <c r="AP47" s="2" t="s">
        <v>62</v>
      </c>
      <c r="AQ47" s="2" t="s">
        <v>62</v>
      </c>
      <c r="AR47" s="2" t="s">
        <v>1025</v>
      </c>
      <c r="AS47" s="2" t="s">
        <v>62</v>
      </c>
      <c r="AT47" s="2" t="s">
        <v>204</v>
      </c>
      <c r="AU47" s="2" t="s">
        <v>566</v>
      </c>
      <c r="AV47" s="2" t="s">
        <v>566</v>
      </c>
      <c r="AW47" s="2" t="s">
        <v>426</v>
      </c>
      <c r="AX47" s="2" t="s">
        <v>674</v>
      </c>
      <c r="AY47" s="2" t="s">
        <v>426</v>
      </c>
      <c r="AZ47" s="3" t="s">
        <v>7</v>
      </c>
      <c r="BA47" s="3" t="s">
        <v>56</v>
      </c>
      <c r="BB47" s="1" t="s">
        <v>837</v>
      </c>
      <c r="BC47" s="2" t="s">
        <v>426</v>
      </c>
      <c r="BD47" s="2" t="s">
        <v>426</v>
      </c>
      <c r="BE47" s="2" t="s">
        <v>101</v>
      </c>
      <c r="BF47" s="2" t="s">
        <v>426</v>
      </c>
      <c r="BG47" s="2" t="s">
        <v>908</v>
      </c>
      <c r="BH47" s="2" t="s">
        <v>426</v>
      </c>
      <c r="BI47" s="2" t="s">
        <v>426</v>
      </c>
      <c r="BJ47" s="2" t="s">
        <v>293</v>
      </c>
      <c r="BK47" s="2" t="s">
        <v>510</v>
      </c>
      <c r="BL47" s="2" t="s">
        <v>998</v>
      </c>
      <c r="BM47" s="2" t="s">
        <v>426</v>
      </c>
      <c r="BN47" s="2" t="s">
        <v>426</v>
      </c>
      <c r="BO47" s="2" t="s">
        <v>426</v>
      </c>
      <c r="BP47" s="2" t="s">
        <v>426</v>
      </c>
      <c r="BQ47" s="2" t="s">
        <v>426</v>
      </c>
      <c r="BR47" s="2" t="s">
        <v>426</v>
      </c>
      <c r="BS47" s="2" t="s">
        <v>426</v>
      </c>
      <c r="BT47" s="2" t="s">
        <v>426</v>
      </c>
      <c r="BU47" s="2" t="s">
        <v>426</v>
      </c>
      <c r="BV47" s="2" t="s">
        <v>426</v>
      </c>
      <c r="BW47" s="2" t="s">
        <v>426</v>
      </c>
      <c r="BX47" s="2" t="s">
        <v>426</v>
      </c>
      <c r="BY47" s="2" t="s">
        <v>426</v>
      </c>
      <c r="BZ47" s="2" t="s">
        <v>426</v>
      </c>
      <c r="CA47" s="2" t="s">
        <v>426</v>
      </c>
      <c r="CB47" s="2" t="s">
        <v>426</v>
      </c>
      <c r="CC47" s="2" t="s">
        <v>426</v>
      </c>
      <c r="CD47" s="2" t="s">
        <v>426</v>
      </c>
      <c r="CE47" s="2" t="s">
        <v>426</v>
      </c>
      <c r="CF47" s="2" t="s">
        <v>426</v>
      </c>
      <c r="CG47" s="25" t="s">
        <v>426</v>
      </c>
      <c r="CH47" s="2" t="s">
        <v>426</v>
      </c>
      <c r="CI47" s="2" t="s">
        <v>426</v>
      </c>
      <c r="CJ47" s="2" t="s">
        <v>426</v>
      </c>
      <c r="CK47" s="2" t="s">
        <v>426</v>
      </c>
      <c r="CL47" s="2" t="s">
        <v>426</v>
      </c>
      <c r="CM47" s="2" t="s">
        <v>426</v>
      </c>
      <c r="CN47" s="2" t="s">
        <v>426</v>
      </c>
      <c r="CO47" s="2" t="s">
        <v>426</v>
      </c>
      <c r="CP47" s="2" t="s">
        <v>426</v>
      </c>
      <c r="CQ47" s="2" t="s">
        <v>426</v>
      </c>
      <c r="CR47" s="2" t="s">
        <v>426</v>
      </c>
      <c r="CS47" s="2" t="s">
        <v>426</v>
      </c>
      <c r="CT47" s="2" t="s">
        <v>426</v>
      </c>
      <c r="CU47" s="2" t="s">
        <v>426</v>
      </c>
      <c r="CV47" s="2" t="s">
        <v>426</v>
      </c>
      <c r="CW47" s="2" t="s">
        <v>426</v>
      </c>
      <c r="CX47" s="2" t="s">
        <v>426</v>
      </c>
      <c r="CY47" s="2" t="s">
        <v>426</v>
      </c>
      <c r="CZ47" s="2" t="s">
        <v>426</v>
      </c>
      <c r="DA47" s="2" t="s">
        <v>426</v>
      </c>
      <c r="DB47" s="2" t="s">
        <v>426</v>
      </c>
      <c r="DC47" s="2" t="s">
        <v>426</v>
      </c>
      <c r="DD47" s="2" t="s">
        <v>426</v>
      </c>
      <c r="DE47" s="2" t="s">
        <v>426</v>
      </c>
      <c r="DF47" s="2" t="s">
        <v>426</v>
      </c>
      <c r="DG47" s="2" t="s">
        <v>426</v>
      </c>
      <c r="DH47" s="2" t="s">
        <v>426</v>
      </c>
      <c r="DI47" s="2" t="s">
        <v>426</v>
      </c>
      <c r="DJ47" s="2" t="s">
        <v>426</v>
      </c>
      <c r="DK47" s="2" t="s">
        <v>426</v>
      </c>
      <c r="DL47" s="2" t="s">
        <v>426</v>
      </c>
      <c r="DM47" s="25" t="s">
        <v>426</v>
      </c>
      <c r="DN47" s="2" t="s">
        <v>211</v>
      </c>
      <c r="DO47" s="2" t="s">
        <v>426</v>
      </c>
      <c r="DP47" s="2" t="s">
        <v>211</v>
      </c>
      <c r="DQ47" s="2" t="s">
        <v>426</v>
      </c>
      <c r="DR47" s="2" t="s">
        <v>211</v>
      </c>
      <c r="DS47" s="2" t="s">
        <v>426</v>
      </c>
      <c r="DT47" s="2" t="s">
        <v>211</v>
      </c>
      <c r="DU47" s="2" t="s">
        <v>426</v>
      </c>
      <c r="DV47" s="2" t="s">
        <v>426</v>
      </c>
      <c r="DW47" s="2" t="s">
        <v>426</v>
      </c>
      <c r="DX47" s="2" t="s">
        <v>426</v>
      </c>
      <c r="DY47" s="2" t="s">
        <v>426</v>
      </c>
      <c r="DZ47" s="2" t="s">
        <v>426</v>
      </c>
      <c r="EA47" s="2" t="s">
        <v>426</v>
      </c>
      <c r="EB47" s="2" t="s">
        <v>426</v>
      </c>
      <c r="EC47" s="2" t="s">
        <v>426</v>
      </c>
      <c r="ED47" s="2" t="s">
        <v>426</v>
      </c>
      <c r="EE47" s="2" t="s">
        <v>426</v>
      </c>
      <c r="EF47" s="2" t="s">
        <v>426</v>
      </c>
      <c r="EG47" s="2" t="s">
        <v>426</v>
      </c>
      <c r="EH47" s="2" t="s">
        <v>426</v>
      </c>
      <c r="EI47" s="2" t="s">
        <v>426</v>
      </c>
      <c r="EJ47" s="2" t="s">
        <v>426</v>
      </c>
      <c r="EK47" s="2" t="s">
        <v>426</v>
      </c>
      <c r="EL47" s="2" t="s">
        <v>426</v>
      </c>
      <c r="EM47" s="2" t="s">
        <v>426</v>
      </c>
      <c r="EN47" s="2" t="s">
        <v>426</v>
      </c>
      <c r="EO47" s="2" t="s">
        <v>426</v>
      </c>
      <c r="EP47" s="2" t="s">
        <v>426</v>
      </c>
      <c r="EQ47" s="2" t="s">
        <v>426</v>
      </c>
      <c r="ER47" s="2" t="s">
        <v>426</v>
      </c>
      <c r="ES47" s="2" t="s">
        <v>426</v>
      </c>
      <c r="ET47" s="2" t="s">
        <v>426</v>
      </c>
    </row>
    <row r="48" spans="1:150" ht="17.25" customHeight="1" x14ac:dyDescent="0.25">
      <c r="A48" s="20">
        <v>32568974</v>
      </c>
      <c r="B48" s="22">
        <v>45216.697291666664</v>
      </c>
      <c r="C48" s="23" t="s">
        <v>897</v>
      </c>
      <c r="D48" s="21" t="s">
        <v>1108</v>
      </c>
      <c r="E48" s="21" t="s">
        <v>552</v>
      </c>
      <c r="F48" s="21" t="s">
        <v>361</v>
      </c>
      <c r="G48" s="21" t="s">
        <v>1107</v>
      </c>
      <c r="H48" s="21" t="s">
        <v>1154</v>
      </c>
      <c r="I48" s="21" t="s">
        <v>1029</v>
      </c>
      <c r="J48" s="21" t="s">
        <v>4</v>
      </c>
      <c r="K48" s="21" t="s">
        <v>776</v>
      </c>
      <c r="L48" s="24" t="s">
        <v>384</v>
      </c>
      <c r="M48" s="24" t="s">
        <v>888</v>
      </c>
      <c r="N48" s="2" t="s">
        <v>426</v>
      </c>
      <c r="O48" s="3" t="s">
        <v>888</v>
      </c>
      <c r="P48" s="2" t="s">
        <v>426</v>
      </c>
      <c r="Q48" s="2" t="s">
        <v>755</v>
      </c>
      <c r="R48" s="2" t="s">
        <v>426</v>
      </c>
      <c r="S48" s="2" t="s">
        <v>965</v>
      </c>
      <c r="T48" s="2" t="s">
        <v>211</v>
      </c>
      <c r="U48" s="3" t="s">
        <v>171</v>
      </c>
      <c r="V48" s="2" t="s">
        <v>941</v>
      </c>
      <c r="W48" s="2" t="s">
        <v>62</v>
      </c>
      <c r="X48" s="2" t="s">
        <v>62</v>
      </c>
      <c r="Y48" s="2" t="s">
        <v>941</v>
      </c>
      <c r="Z48" s="2" t="s">
        <v>941</v>
      </c>
      <c r="AA48" s="2" t="s">
        <v>62</v>
      </c>
      <c r="AB48" s="2" t="s">
        <v>62</v>
      </c>
      <c r="AC48" s="2" t="s">
        <v>941</v>
      </c>
      <c r="AD48" s="2" t="s">
        <v>941</v>
      </c>
      <c r="AE48" s="2" t="s">
        <v>62</v>
      </c>
      <c r="AF48" s="2" t="s">
        <v>941</v>
      </c>
      <c r="AG48" s="2" t="s">
        <v>693</v>
      </c>
      <c r="AH48" s="2" t="s">
        <v>1010</v>
      </c>
      <c r="AI48" s="2" t="s">
        <v>426</v>
      </c>
      <c r="AJ48" s="3" t="s">
        <v>253</v>
      </c>
      <c r="AK48" s="2" t="s">
        <v>426</v>
      </c>
      <c r="AL48" s="2" t="s">
        <v>426</v>
      </c>
      <c r="AM48" s="2" t="s">
        <v>426</v>
      </c>
      <c r="AN48" s="2" t="s">
        <v>506</v>
      </c>
      <c r="AO48" s="2" t="s">
        <v>221</v>
      </c>
      <c r="AP48" s="2" t="s">
        <v>62</v>
      </c>
      <c r="AQ48" s="2" t="s">
        <v>62</v>
      </c>
      <c r="AR48" s="2" t="s">
        <v>1025</v>
      </c>
      <c r="AS48" s="2" t="s">
        <v>62</v>
      </c>
      <c r="AT48" s="2" t="s">
        <v>204</v>
      </c>
      <c r="AU48" s="2" t="s">
        <v>1010</v>
      </c>
      <c r="AV48" s="2" t="s">
        <v>1010</v>
      </c>
      <c r="AW48" s="2" t="s">
        <v>426</v>
      </c>
      <c r="AX48" s="2" t="s">
        <v>1145</v>
      </c>
      <c r="AY48" s="2" t="s">
        <v>426</v>
      </c>
      <c r="AZ48" s="3" t="s">
        <v>869</v>
      </c>
      <c r="BA48" s="3" t="s">
        <v>348</v>
      </c>
      <c r="BB48" s="1" t="s">
        <v>432</v>
      </c>
      <c r="BC48" s="2" t="s">
        <v>426</v>
      </c>
      <c r="BD48" s="2" t="s">
        <v>426</v>
      </c>
      <c r="BE48" s="2" t="s">
        <v>35</v>
      </c>
      <c r="BF48" s="2" t="s">
        <v>426</v>
      </c>
      <c r="BG48" s="2" t="s">
        <v>426</v>
      </c>
      <c r="BH48" s="2" t="s">
        <v>426</v>
      </c>
      <c r="BI48" s="2" t="s">
        <v>426</v>
      </c>
      <c r="BJ48" s="2" t="s">
        <v>426</v>
      </c>
      <c r="BK48" s="2" t="s">
        <v>426</v>
      </c>
      <c r="BL48" s="2" t="s">
        <v>426</v>
      </c>
      <c r="BM48" s="2" t="s">
        <v>426</v>
      </c>
      <c r="BN48" s="2" t="s">
        <v>426</v>
      </c>
      <c r="BO48" s="2" t="s">
        <v>426</v>
      </c>
      <c r="BP48" s="2" t="s">
        <v>426</v>
      </c>
      <c r="BQ48" s="2" t="s">
        <v>426</v>
      </c>
      <c r="BR48" s="2" t="s">
        <v>426</v>
      </c>
      <c r="BS48" s="2" t="s">
        <v>426</v>
      </c>
      <c r="BT48" s="2" t="s">
        <v>426</v>
      </c>
      <c r="BU48" s="2" t="s">
        <v>426</v>
      </c>
      <c r="BV48" s="2" t="s">
        <v>426</v>
      </c>
      <c r="BW48" s="2" t="s">
        <v>426</v>
      </c>
      <c r="BX48" s="2" t="s">
        <v>426</v>
      </c>
      <c r="BY48" s="2" t="s">
        <v>426</v>
      </c>
      <c r="BZ48" s="2" t="s">
        <v>426</v>
      </c>
      <c r="CA48" s="2" t="s">
        <v>426</v>
      </c>
      <c r="CB48" s="2" t="s">
        <v>426</v>
      </c>
      <c r="CC48" s="2" t="s">
        <v>426</v>
      </c>
      <c r="CD48" s="2" t="s">
        <v>426</v>
      </c>
      <c r="CE48" s="2" t="s">
        <v>426</v>
      </c>
      <c r="CF48" s="2" t="s">
        <v>426</v>
      </c>
      <c r="CG48" s="25" t="s">
        <v>426</v>
      </c>
      <c r="CH48" s="2" t="s">
        <v>426</v>
      </c>
      <c r="CI48" s="2" t="s">
        <v>426</v>
      </c>
      <c r="CJ48" s="2" t="s">
        <v>426</v>
      </c>
      <c r="CK48" s="2" t="s">
        <v>426</v>
      </c>
      <c r="CL48" s="2" t="s">
        <v>426</v>
      </c>
      <c r="CM48" s="2" t="s">
        <v>426</v>
      </c>
      <c r="CN48" s="2" t="s">
        <v>426</v>
      </c>
      <c r="CO48" s="2" t="s">
        <v>426</v>
      </c>
      <c r="CP48" s="2" t="s">
        <v>426</v>
      </c>
      <c r="CQ48" s="2" t="s">
        <v>426</v>
      </c>
      <c r="CR48" s="2" t="s">
        <v>426</v>
      </c>
      <c r="CS48" s="2" t="s">
        <v>426</v>
      </c>
      <c r="CT48" s="2" t="s">
        <v>426</v>
      </c>
      <c r="CU48" s="2" t="s">
        <v>426</v>
      </c>
      <c r="CV48" s="2" t="s">
        <v>426</v>
      </c>
      <c r="CW48" s="2" t="s">
        <v>426</v>
      </c>
      <c r="CX48" s="2" t="s">
        <v>426</v>
      </c>
      <c r="CY48" s="2" t="s">
        <v>426</v>
      </c>
      <c r="CZ48" s="2" t="s">
        <v>426</v>
      </c>
      <c r="DA48" s="2" t="s">
        <v>426</v>
      </c>
      <c r="DB48" s="2" t="s">
        <v>426</v>
      </c>
      <c r="DC48" s="2" t="s">
        <v>426</v>
      </c>
      <c r="DD48" s="2" t="s">
        <v>426</v>
      </c>
      <c r="DE48" s="2" t="s">
        <v>426</v>
      </c>
      <c r="DF48" s="2" t="s">
        <v>426</v>
      </c>
      <c r="DG48" s="2" t="s">
        <v>426</v>
      </c>
      <c r="DH48" s="2" t="s">
        <v>426</v>
      </c>
      <c r="DI48" s="2" t="s">
        <v>426</v>
      </c>
      <c r="DJ48" s="2" t="s">
        <v>426</v>
      </c>
      <c r="DK48" s="2" t="s">
        <v>426</v>
      </c>
      <c r="DL48" s="2" t="s">
        <v>426</v>
      </c>
      <c r="DM48" s="25" t="s">
        <v>426</v>
      </c>
      <c r="DN48" s="2" t="s">
        <v>211</v>
      </c>
      <c r="DO48" s="2" t="s">
        <v>426</v>
      </c>
      <c r="DP48" s="2" t="s">
        <v>211</v>
      </c>
      <c r="DQ48" s="2" t="s">
        <v>426</v>
      </c>
      <c r="DR48" s="2" t="s">
        <v>211</v>
      </c>
      <c r="DS48" s="2" t="s">
        <v>426</v>
      </c>
      <c r="DT48" s="2" t="s">
        <v>211</v>
      </c>
      <c r="DU48" s="2" t="s">
        <v>426</v>
      </c>
      <c r="DV48" s="2" t="s">
        <v>426</v>
      </c>
      <c r="DW48" s="2" t="s">
        <v>426</v>
      </c>
      <c r="DX48" s="2" t="s">
        <v>426</v>
      </c>
      <c r="DY48" s="2" t="s">
        <v>426</v>
      </c>
      <c r="DZ48" s="2" t="s">
        <v>426</v>
      </c>
      <c r="EA48" s="2" t="s">
        <v>426</v>
      </c>
      <c r="EB48" s="2" t="s">
        <v>426</v>
      </c>
      <c r="EC48" s="2" t="s">
        <v>426</v>
      </c>
      <c r="ED48" s="2" t="s">
        <v>426</v>
      </c>
      <c r="EE48" s="2" t="s">
        <v>426</v>
      </c>
      <c r="EF48" s="2" t="s">
        <v>426</v>
      </c>
      <c r="EG48" s="2" t="s">
        <v>426</v>
      </c>
      <c r="EH48" s="2" t="s">
        <v>426</v>
      </c>
      <c r="EI48" s="2" t="s">
        <v>426</v>
      </c>
      <c r="EJ48" s="2" t="s">
        <v>426</v>
      </c>
      <c r="EK48" s="2" t="s">
        <v>426</v>
      </c>
      <c r="EL48" s="2" t="s">
        <v>426</v>
      </c>
      <c r="EM48" s="2" t="s">
        <v>426</v>
      </c>
      <c r="EN48" s="2" t="s">
        <v>426</v>
      </c>
      <c r="EO48" s="2" t="s">
        <v>426</v>
      </c>
      <c r="EP48" s="2" t="s">
        <v>426</v>
      </c>
      <c r="EQ48" s="2" t="s">
        <v>426</v>
      </c>
      <c r="ER48" s="2" t="s">
        <v>426</v>
      </c>
      <c r="ES48" s="2" t="s">
        <v>426</v>
      </c>
      <c r="ET48" s="2" t="s">
        <v>426</v>
      </c>
    </row>
    <row r="49" spans="1:150" ht="17.25" customHeight="1" x14ac:dyDescent="0.25">
      <c r="A49" s="20">
        <v>32568975</v>
      </c>
      <c r="B49" s="22">
        <v>45216.712511574071</v>
      </c>
      <c r="C49" s="23" t="s">
        <v>897</v>
      </c>
      <c r="D49" s="21" t="s">
        <v>1108</v>
      </c>
      <c r="E49" s="21" t="s">
        <v>415</v>
      </c>
      <c r="F49" s="21" t="s">
        <v>361</v>
      </c>
      <c r="G49" s="21" t="s">
        <v>1107</v>
      </c>
      <c r="H49" s="21" t="s">
        <v>1154</v>
      </c>
      <c r="I49" s="21" t="s">
        <v>156</v>
      </c>
      <c r="J49" s="21" t="s">
        <v>4</v>
      </c>
      <c r="K49" s="21" t="s">
        <v>367</v>
      </c>
      <c r="L49" s="24" t="s">
        <v>384</v>
      </c>
      <c r="M49" s="24" t="s">
        <v>462</v>
      </c>
      <c r="N49" s="2" t="s">
        <v>426</v>
      </c>
      <c r="O49" s="3" t="s">
        <v>462</v>
      </c>
      <c r="P49" s="2" t="s">
        <v>426</v>
      </c>
      <c r="Q49" s="2" t="s">
        <v>1118</v>
      </c>
      <c r="R49" s="2" t="s">
        <v>426</v>
      </c>
      <c r="S49" s="2" t="s">
        <v>965</v>
      </c>
      <c r="T49" s="2" t="s">
        <v>211</v>
      </c>
      <c r="U49" s="3" t="s">
        <v>775</v>
      </c>
      <c r="V49" s="2" t="s">
        <v>62</v>
      </c>
      <c r="W49" s="2" t="s">
        <v>62</v>
      </c>
      <c r="X49" s="2" t="s">
        <v>62</v>
      </c>
      <c r="Y49" s="2" t="s">
        <v>941</v>
      </c>
      <c r="Z49" s="2" t="s">
        <v>382</v>
      </c>
      <c r="AA49" s="2" t="s">
        <v>62</v>
      </c>
      <c r="AB49" s="2" t="s">
        <v>382</v>
      </c>
      <c r="AC49" s="2" t="s">
        <v>941</v>
      </c>
      <c r="AD49" s="2" t="s">
        <v>62</v>
      </c>
      <c r="AE49" s="2" t="s">
        <v>426</v>
      </c>
      <c r="AF49" s="2" t="s">
        <v>426</v>
      </c>
      <c r="AG49" s="2" t="s">
        <v>693</v>
      </c>
      <c r="AH49" s="2" t="s">
        <v>556</v>
      </c>
      <c r="AI49" s="2" t="s">
        <v>426</v>
      </c>
      <c r="AJ49" s="3" t="s">
        <v>269</v>
      </c>
      <c r="AK49" s="2" t="s">
        <v>426</v>
      </c>
      <c r="AL49" s="2" t="s">
        <v>426</v>
      </c>
      <c r="AM49" s="2" t="s">
        <v>426</v>
      </c>
      <c r="AN49" s="2" t="s">
        <v>506</v>
      </c>
      <c r="AO49" s="2" t="s">
        <v>221</v>
      </c>
      <c r="AP49" s="2" t="s">
        <v>62</v>
      </c>
      <c r="AQ49" s="2" t="s">
        <v>62</v>
      </c>
      <c r="AR49" s="2" t="s">
        <v>1025</v>
      </c>
      <c r="AS49" s="2" t="s">
        <v>62</v>
      </c>
      <c r="AT49" s="2" t="s">
        <v>204</v>
      </c>
      <c r="AU49" s="2" t="s">
        <v>556</v>
      </c>
      <c r="AV49" s="2" t="s">
        <v>556</v>
      </c>
      <c r="AW49" s="2" t="s">
        <v>426</v>
      </c>
      <c r="AX49" s="2" t="s">
        <v>251</v>
      </c>
      <c r="AY49" s="2" t="s">
        <v>426</v>
      </c>
      <c r="AZ49" s="3" t="s">
        <v>318</v>
      </c>
      <c r="BA49" s="3" t="s">
        <v>192</v>
      </c>
      <c r="BB49" s="1" t="s">
        <v>100</v>
      </c>
      <c r="BC49" s="2" t="s">
        <v>426</v>
      </c>
      <c r="BD49" s="2" t="s">
        <v>426</v>
      </c>
      <c r="BE49" s="2" t="s">
        <v>773</v>
      </c>
      <c r="BF49" s="2" t="s">
        <v>426</v>
      </c>
      <c r="BG49" s="2" t="s">
        <v>426</v>
      </c>
      <c r="BH49" s="2" t="s">
        <v>426</v>
      </c>
      <c r="BI49" s="2" t="s">
        <v>426</v>
      </c>
      <c r="BJ49" s="2" t="s">
        <v>426</v>
      </c>
      <c r="BK49" s="2" t="s">
        <v>426</v>
      </c>
      <c r="BL49" s="2" t="s">
        <v>426</v>
      </c>
      <c r="BM49" s="2" t="s">
        <v>426</v>
      </c>
      <c r="BN49" s="2" t="s">
        <v>426</v>
      </c>
      <c r="BO49" s="2" t="s">
        <v>426</v>
      </c>
      <c r="BP49" s="2" t="s">
        <v>426</v>
      </c>
      <c r="BQ49" s="2" t="s">
        <v>426</v>
      </c>
      <c r="BR49" s="2" t="s">
        <v>426</v>
      </c>
      <c r="BS49" s="2" t="s">
        <v>426</v>
      </c>
      <c r="BT49" s="2" t="s">
        <v>426</v>
      </c>
      <c r="BU49" s="2" t="s">
        <v>426</v>
      </c>
      <c r="BV49" s="2" t="s">
        <v>426</v>
      </c>
      <c r="BW49" s="2" t="s">
        <v>426</v>
      </c>
      <c r="BX49" s="2" t="s">
        <v>426</v>
      </c>
      <c r="BY49" s="2" t="s">
        <v>426</v>
      </c>
      <c r="BZ49" s="2" t="s">
        <v>426</v>
      </c>
      <c r="CA49" s="2" t="s">
        <v>426</v>
      </c>
      <c r="CB49" s="2" t="s">
        <v>426</v>
      </c>
      <c r="CC49" s="2" t="s">
        <v>426</v>
      </c>
      <c r="CD49" s="2" t="s">
        <v>426</v>
      </c>
      <c r="CE49" s="2" t="s">
        <v>426</v>
      </c>
      <c r="CF49" s="2" t="s">
        <v>426</v>
      </c>
      <c r="CG49" s="25" t="s">
        <v>426</v>
      </c>
      <c r="CH49" s="2" t="s">
        <v>426</v>
      </c>
      <c r="CI49" s="2" t="s">
        <v>426</v>
      </c>
      <c r="CJ49" s="2" t="s">
        <v>426</v>
      </c>
      <c r="CK49" s="2" t="s">
        <v>426</v>
      </c>
      <c r="CL49" s="2" t="s">
        <v>426</v>
      </c>
      <c r="CM49" s="2" t="s">
        <v>426</v>
      </c>
      <c r="CN49" s="2" t="s">
        <v>426</v>
      </c>
      <c r="CO49" s="2" t="s">
        <v>426</v>
      </c>
      <c r="CP49" s="2" t="s">
        <v>426</v>
      </c>
      <c r="CQ49" s="2" t="s">
        <v>426</v>
      </c>
      <c r="CR49" s="2" t="s">
        <v>426</v>
      </c>
      <c r="CS49" s="2" t="s">
        <v>426</v>
      </c>
      <c r="CT49" s="2" t="s">
        <v>426</v>
      </c>
      <c r="CU49" s="2" t="s">
        <v>426</v>
      </c>
      <c r="CV49" s="2" t="s">
        <v>426</v>
      </c>
      <c r="CW49" s="2" t="s">
        <v>426</v>
      </c>
      <c r="CX49" s="2" t="s">
        <v>426</v>
      </c>
      <c r="CY49" s="2" t="s">
        <v>426</v>
      </c>
      <c r="CZ49" s="2" t="s">
        <v>426</v>
      </c>
      <c r="DA49" s="2" t="s">
        <v>426</v>
      </c>
      <c r="DB49" s="2" t="s">
        <v>426</v>
      </c>
      <c r="DC49" s="2" t="s">
        <v>426</v>
      </c>
      <c r="DD49" s="2" t="s">
        <v>426</v>
      </c>
      <c r="DE49" s="2" t="s">
        <v>426</v>
      </c>
      <c r="DF49" s="2" t="s">
        <v>426</v>
      </c>
      <c r="DG49" s="2" t="s">
        <v>426</v>
      </c>
      <c r="DH49" s="2" t="s">
        <v>426</v>
      </c>
      <c r="DI49" s="2" t="s">
        <v>426</v>
      </c>
      <c r="DJ49" s="2" t="s">
        <v>426</v>
      </c>
      <c r="DK49" s="2" t="s">
        <v>426</v>
      </c>
      <c r="DL49" s="2" t="s">
        <v>426</v>
      </c>
      <c r="DM49" s="25" t="s">
        <v>426</v>
      </c>
      <c r="DN49" s="2" t="s">
        <v>211</v>
      </c>
      <c r="DO49" s="2" t="s">
        <v>426</v>
      </c>
      <c r="DP49" s="2" t="s">
        <v>211</v>
      </c>
      <c r="DQ49" s="2" t="s">
        <v>426</v>
      </c>
      <c r="DR49" s="2" t="s">
        <v>211</v>
      </c>
      <c r="DS49" s="2" t="s">
        <v>426</v>
      </c>
      <c r="DT49" s="2" t="s">
        <v>211</v>
      </c>
      <c r="DU49" s="2" t="s">
        <v>426</v>
      </c>
      <c r="DV49" s="2" t="s">
        <v>426</v>
      </c>
      <c r="DW49" s="2" t="s">
        <v>426</v>
      </c>
      <c r="DX49" s="2" t="s">
        <v>426</v>
      </c>
      <c r="DY49" s="2" t="s">
        <v>426</v>
      </c>
      <c r="DZ49" s="2" t="s">
        <v>426</v>
      </c>
      <c r="EA49" s="2" t="s">
        <v>426</v>
      </c>
      <c r="EB49" s="2" t="s">
        <v>426</v>
      </c>
      <c r="EC49" s="2" t="s">
        <v>426</v>
      </c>
      <c r="ED49" s="2" t="s">
        <v>426</v>
      </c>
      <c r="EE49" s="2" t="s">
        <v>426</v>
      </c>
      <c r="EF49" s="2" t="s">
        <v>426</v>
      </c>
      <c r="EG49" s="2" t="s">
        <v>426</v>
      </c>
      <c r="EH49" s="2" t="s">
        <v>426</v>
      </c>
      <c r="EI49" s="2" t="s">
        <v>426</v>
      </c>
      <c r="EJ49" s="2" t="s">
        <v>426</v>
      </c>
      <c r="EK49" s="2" t="s">
        <v>426</v>
      </c>
      <c r="EL49" s="2" t="s">
        <v>426</v>
      </c>
      <c r="EM49" s="2" t="s">
        <v>426</v>
      </c>
      <c r="EN49" s="2" t="s">
        <v>426</v>
      </c>
      <c r="EO49" s="2" t="s">
        <v>426</v>
      </c>
      <c r="EP49" s="2" t="s">
        <v>426</v>
      </c>
      <c r="EQ49" s="2" t="s">
        <v>426</v>
      </c>
      <c r="ER49" s="2" t="s">
        <v>426</v>
      </c>
      <c r="ES49" s="2" t="s">
        <v>426</v>
      </c>
      <c r="ET49" s="2" t="s">
        <v>426</v>
      </c>
    </row>
    <row r="50" spans="1:150" ht="17.25" customHeight="1" x14ac:dyDescent="0.25">
      <c r="A50" s="20">
        <v>32585392</v>
      </c>
      <c r="B50" s="22">
        <v>45217.518807870372</v>
      </c>
      <c r="C50" s="23" t="s">
        <v>1072</v>
      </c>
      <c r="D50" s="21" t="s">
        <v>1106</v>
      </c>
      <c r="E50" s="21" t="s">
        <v>248</v>
      </c>
      <c r="F50" s="21" t="s">
        <v>361</v>
      </c>
      <c r="G50" s="21" t="s">
        <v>954</v>
      </c>
      <c r="H50" s="21" t="s">
        <v>1153</v>
      </c>
      <c r="I50" s="21" t="s">
        <v>135</v>
      </c>
      <c r="J50" s="21" t="s">
        <v>646</v>
      </c>
      <c r="K50" s="21" t="s">
        <v>78</v>
      </c>
      <c r="L50" s="24" t="s">
        <v>758</v>
      </c>
      <c r="M50" s="24" t="s">
        <v>840</v>
      </c>
      <c r="N50" s="2" t="s">
        <v>426</v>
      </c>
      <c r="O50" s="3" t="s">
        <v>840</v>
      </c>
      <c r="P50" s="2" t="s">
        <v>426</v>
      </c>
      <c r="Q50" s="2" t="s">
        <v>755</v>
      </c>
      <c r="R50" s="2" t="s">
        <v>426</v>
      </c>
      <c r="S50" s="2" t="s">
        <v>37</v>
      </c>
      <c r="T50" s="2" t="s">
        <v>211</v>
      </c>
      <c r="U50" s="3" t="s">
        <v>1001</v>
      </c>
      <c r="V50" s="2" t="s">
        <v>62</v>
      </c>
      <c r="W50" s="2" t="s">
        <v>62</v>
      </c>
      <c r="X50" s="2" t="s">
        <v>62</v>
      </c>
      <c r="Y50" s="2" t="s">
        <v>62</v>
      </c>
      <c r="Z50" s="2" t="s">
        <v>941</v>
      </c>
      <c r="AA50" s="2" t="s">
        <v>941</v>
      </c>
      <c r="AB50" s="2" t="s">
        <v>941</v>
      </c>
      <c r="AC50" s="2" t="s">
        <v>62</v>
      </c>
      <c r="AD50" s="2" t="s">
        <v>62</v>
      </c>
      <c r="AE50" s="2" t="s">
        <v>426</v>
      </c>
      <c r="AF50" s="2" t="s">
        <v>426</v>
      </c>
      <c r="AG50" s="2" t="s">
        <v>693</v>
      </c>
      <c r="AH50" s="2" t="s">
        <v>165</v>
      </c>
      <c r="AI50" s="2" t="s">
        <v>426</v>
      </c>
      <c r="AJ50" s="3" t="s">
        <v>1129</v>
      </c>
      <c r="AK50" s="2" t="s">
        <v>426</v>
      </c>
      <c r="AL50" s="2" t="s">
        <v>426</v>
      </c>
      <c r="AM50" s="2" t="s">
        <v>426</v>
      </c>
      <c r="AN50" s="2" t="s">
        <v>506</v>
      </c>
      <c r="AO50" s="2" t="s">
        <v>221</v>
      </c>
      <c r="AP50" s="2" t="s">
        <v>62</v>
      </c>
      <c r="AQ50" s="2" t="s">
        <v>62</v>
      </c>
      <c r="AR50" s="2" t="s">
        <v>1025</v>
      </c>
      <c r="AS50" s="2" t="s">
        <v>62</v>
      </c>
      <c r="AT50" s="2" t="s">
        <v>204</v>
      </c>
      <c r="AU50" s="2" t="s">
        <v>165</v>
      </c>
      <c r="AV50" s="2" t="s">
        <v>165</v>
      </c>
      <c r="AW50" s="2" t="s">
        <v>426</v>
      </c>
      <c r="AX50" s="2" t="s">
        <v>5</v>
      </c>
      <c r="AY50" s="2" t="s">
        <v>426</v>
      </c>
      <c r="AZ50" s="3" t="s">
        <v>651</v>
      </c>
      <c r="BA50" s="3" t="s">
        <v>994</v>
      </c>
      <c r="BB50" s="1" t="s">
        <v>1045</v>
      </c>
      <c r="BC50" s="2" t="s">
        <v>426</v>
      </c>
      <c r="BD50" s="2" t="s">
        <v>426</v>
      </c>
      <c r="BE50" s="2" t="s">
        <v>971</v>
      </c>
      <c r="BF50" s="2" t="s">
        <v>426</v>
      </c>
      <c r="BG50" s="2" t="s">
        <v>426</v>
      </c>
      <c r="BH50" s="2" t="s">
        <v>426</v>
      </c>
      <c r="BI50" s="2" t="s">
        <v>426</v>
      </c>
      <c r="BJ50" s="2" t="s">
        <v>426</v>
      </c>
      <c r="BK50" s="2" t="s">
        <v>426</v>
      </c>
      <c r="BL50" s="2" t="s">
        <v>426</v>
      </c>
      <c r="BM50" s="2" t="s">
        <v>426</v>
      </c>
      <c r="BN50" s="2" t="s">
        <v>426</v>
      </c>
      <c r="BO50" s="2" t="s">
        <v>426</v>
      </c>
      <c r="BP50" s="2" t="s">
        <v>426</v>
      </c>
      <c r="BQ50" s="2" t="s">
        <v>426</v>
      </c>
      <c r="BR50" s="2" t="s">
        <v>426</v>
      </c>
      <c r="BS50" s="2" t="s">
        <v>426</v>
      </c>
      <c r="BT50" s="2" t="s">
        <v>426</v>
      </c>
      <c r="BU50" s="2" t="s">
        <v>426</v>
      </c>
      <c r="BV50" s="2" t="s">
        <v>426</v>
      </c>
      <c r="BW50" s="2" t="s">
        <v>426</v>
      </c>
      <c r="BX50" s="2" t="s">
        <v>426</v>
      </c>
      <c r="BY50" s="2" t="s">
        <v>426</v>
      </c>
      <c r="BZ50" s="2" t="s">
        <v>426</v>
      </c>
      <c r="CA50" s="2" t="s">
        <v>426</v>
      </c>
      <c r="CB50" s="2" t="s">
        <v>426</v>
      </c>
      <c r="CC50" s="2" t="s">
        <v>426</v>
      </c>
      <c r="CD50" s="2" t="s">
        <v>426</v>
      </c>
      <c r="CE50" s="2" t="s">
        <v>426</v>
      </c>
      <c r="CF50" s="2" t="s">
        <v>426</v>
      </c>
      <c r="CG50" s="25" t="s">
        <v>426</v>
      </c>
      <c r="CH50" s="2" t="s">
        <v>426</v>
      </c>
      <c r="CI50" s="2" t="s">
        <v>426</v>
      </c>
      <c r="CJ50" s="2" t="s">
        <v>426</v>
      </c>
      <c r="CK50" s="2" t="s">
        <v>426</v>
      </c>
      <c r="CL50" s="2" t="s">
        <v>426</v>
      </c>
      <c r="CM50" s="2" t="s">
        <v>426</v>
      </c>
      <c r="CN50" s="2" t="s">
        <v>426</v>
      </c>
      <c r="CO50" s="2" t="s">
        <v>426</v>
      </c>
      <c r="CP50" s="2" t="s">
        <v>426</v>
      </c>
      <c r="CQ50" s="2" t="s">
        <v>426</v>
      </c>
      <c r="CR50" s="2" t="s">
        <v>426</v>
      </c>
      <c r="CS50" s="2" t="s">
        <v>426</v>
      </c>
      <c r="CT50" s="2" t="s">
        <v>426</v>
      </c>
      <c r="CU50" s="2" t="s">
        <v>426</v>
      </c>
      <c r="CV50" s="2" t="s">
        <v>426</v>
      </c>
      <c r="CW50" s="2" t="s">
        <v>426</v>
      </c>
      <c r="CX50" s="2" t="s">
        <v>426</v>
      </c>
      <c r="CY50" s="2" t="s">
        <v>426</v>
      </c>
      <c r="CZ50" s="2" t="s">
        <v>426</v>
      </c>
      <c r="DA50" s="2" t="s">
        <v>426</v>
      </c>
      <c r="DB50" s="2" t="s">
        <v>426</v>
      </c>
      <c r="DC50" s="2" t="s">
        <v>426</v>
      </c>
      <c r="DD50" s="2" t="s">
        <v>426</v>
      </c>
      <c r="DE50" s="2" t="s">
        <v>426</v>
      </c>
      <c r="DF50" s="2" t="s">
        <v>426</v>
      </c>
      <c r="DG50" s="2" t="s">
        <v>426</v>
      </c>
      <c r="DH50" s="2" t="s">
        <v>426</v>
      </c>
      <c r="DI50" s="2" t="s">
        <v>426</v>
      </c>
      <c r="DJ50" s="2" t="s">
        <v>426</v>
      </c>
      <c r="DK50" s="2" t="s">
        <v>426</v>
      </c>
      <c r="DL50" s="2" t="s">
        <v>426</v>
      </c>
      <c r="DM50" s="25" t="s">
        <v>426</v>
      </c>
      <c r="DN50" s="2" t="s">
        <v>211</v>
      </c>
      <c r="DO50" s="2" t="s">
        <v>426</v>
      </c>
      <c r="DP50" s="2" t="s">
        <v>211</v>
      </c>
      <c r="DQ50" s="2" t="s">
        <v>426</v>
      </c>
      <c r="DR50" s="2" t="s">
        <v>211</v>
      </c>
      <c r="DS50" s="2" t="s">
        <v>426</v>
      </c>
      <c r="DT50" s="2" t="s">
        <v>211</v>
      </c>
      <c r="DU50" s="2" t="s">
        <v>426</v>
      </c>
      <c r="DV50" s="2" t="s">
        <v>426</v>
      </c>
      <c r="DW50" s="2" t="s">
        <v>426</v>
      </c>
      <c r="DX50" s="2" t="s">
        <v>426</v>
      </c>
      <c r="DY50" s="2" t="s">
        <v>426</v>
      </c>
      <c r="DZ50" s="2" t="s">
        <v>426</v>
      </c>
      <c r="EA50" s="2" t="s">
        <v>426</v>
      </c>
      <c r="EB50" s="2" t="s">
        <v>426</v>
      </c>
      <c r="EC50" s="2" t="s">
        <v>426</v>
      </c>
      <c r="ED50" s="2" t="s">
        <v>426</v>
      </c>
      <c r="EE50" s="2" t="s">
        <v>426</v>
      </c>
      <c r="EF50" s="2" t="s">
        <v>426</v>
      </c>
      <c r="EG50" s="2" t="s">
        <v>426</v>
      </c>
      <c r="EH50" s="2" t="s">
        <v>426</v>
      </c>
      <c r="EI50" s="2" t="s">
        <v>426</v>
      </c>
      <c r="EJ50" s="2" t="s">
        <v>426</v>
      </c>
      <c r="EK50" s="2" t="s">
        <v>426</v>
      </c>
      <c r="EL50" s="2" t="s">
        <v>426</v>
      </c>
      <c r="EM50" s="2" t="s">
        <v>426</v>
      </c>
      <c r="EN50" s="2" t="s">
        <v>426</v>
      </c>
      <c r="EO50" s="2" t="s">
        <v>426</v>
      </c>
      <c r="EP50" s="2" t="s">
        <v>426</v>
      </c>
      <c r="EQ50" s="2" t="s">
        <v>426</v>
      </c>
      <c r="ER50" s="2" t="s">
        <v>426</v>
      </c>
      <c r="ES50" s="2" t="s">
        <v>426</v>
      </c>
      <c r="ET50" s="2" t="s">
        <v>426</v>
      </c>
    </row>
    <row r="51" spans="1:150" ht="17.25" customHeight="1" x14ac:dyDescent="0.25">
      <c r="A51" s="20">
        <v>32587020</v>
      </c>
      <c r="B51" s="22">
        <v>45217.545601851853</v>
      </c>
      <c r="C51" s="23" t="s">
        <v>1128</v>
      </c>
      <c r="D51" s="21" t="s">
        <v>1127</v>
      </c>
      <c r="E51" s="21" t="s">
        <v>178</v>
      </c>
      <c r="F51" s="21" t="s">
        <v>361</v>
      </c>
      <c r="G51" s="21" t="s">
        <v>790</v>
      </c>
      <c r="H51" s="21" t="s">
        <v>1156</v>
      </c>
      <c r="I51" s="21" t="s">
        <v>892</v>
      </c>
      <c r="J51" s="21" t="s">
        <v>645</v>
      </c>
      <c r="K51" s="21" t="s">
        <v>1057</v>
      </c>
      <c r="L51" s="24" t="s">
        <v>260</v>
      </c>
      <c r="M51" s="24" t="s">
        <v>1038</v>
      </c>
      <c r="N51" s="2" t="s">
        <v>426</v>
      </c>
      <c r="O51" s="3" t="s">
        <v>1038</v>
      </c>
      <c r="P51" s="2" t="s">
        <v>426</v>
      </c>
      <c r="Q51" s="2" t="s">
        <v>755</v>
      </c>
      <c r="R51" s="2" t="s">
        <v>426</v>
      </c>
      <c r="S51" s="2" t="s">
        <v>965</v>
      </c>
      <c r="T51" s="2" t="s">
        <v>211</v>
      </c>
      <c r="U51" s="3" t="s">
        <v>452</v>
      </c>
      <c r="V51" s="2" t="s">
        <v>941</v>
      </c>
      <c r="W51" s="2" t="s">
        <v>941</v>
      </c>
      <c r="X51" s="2" t="s">
        <v>62</v>
      </c>
      <c r="Y51" s="2" t="s">
        <v>62</v>
      </c>
      <c r="Z51" s="2" t="s">
        <v>62</v>
      </c>
      <c r="AA51" s="2" t="s">
        <v>941</v>
      </c>
      <c r="AB51" s="2" t="s">
        <v>941</v>
      </c>
      <c r="AC51" s="2" t="s">
        <v>62</v>
      </c>
      <c r="AD51" s="2" t="s">
        <v>62</v>
      </c>
      <c r="AE51" s="2" t="s">
        <v>62</v>
      </c>
      <c r="AF51" s="2" t="s">
        <v>941</v>
      </c>
      <c r="AG51" s="2" t="s">
        <v>693</v>
      </c>
      <c r="AH51" s="2" t="s">
        <v>702</v>
      </c>
      <c r="AI51" s="2" t="s">
        <v>426</v>
      </c>
      <c r="AJ51" s="3" t="s">
        <v>627</v>
      </c>
      <c r="AK51" s="2" t="s">
        <v>426</v>
      </c>
      <c r="AL51" s="2" t="s">
        <v>426</v>
      </c>
      <c r="AM51" s="2" t="s">
        <v>426</v>
      </c>
      <c r="AN51" s="2" t="s">
        <v>506</v>
      </c>
      <c r="AO51" s="2" t="s">
        <v>221</v>
      </c>
      <c r="AP51" s="2" t="s">
        <v>62</v>
      </c>
      <c r="AQ51" s="2" t="s">
        <v>62</v>
      </c>
      <c r="AR51" s="2" t="s">
        <v>1025</v>
      </c>
      <c r="AS51" s="2" t="s">
        <v>62</v>
      </c>
      <c r="AT51" s="2" t="s">
        <v>204</v>
      </c>
      <c r="AU51" s="2" t="s">
        <v>702</v>
      </c>
      <c r="AV51" s="2" t="s">
        <v>702</v>
      </c>
      <c r="AW51" s="2" t="s">
        <v>426</v>
      </c>
      <c r="AX51" s="2" t="s">
        <v>742</v>
      </c>
      <c r="AY51" s="2" t="s">
        <v>426</v>
      </c>
      <c r="AZ51" s="3" t="s">
        <v>715</v>
      </c>
      <c r="BA51" s="3" t="s">
        <v>414</v>
      </c>
      <c r="BB51" s="1" t="s">
        <v>201</v>
      </c>
      <c r="BC51" s="2" t="s">
        <v>426</v>
      </c>
      <c r="BD51" s="2" t="s">
        <v>426</v>
      </c>
      <c r="BE51" s="2" t="s">
        <v>150</v>
      </c>
      <c r="BF51" s="2" t="s">
        <v>426</v>
      </c>
      <c r="BG51" s="2" t="s">
        <v>426</v>
      </c>
      <c r="BH51" s="2" t="s">
        <v>426</v>
      </c>
      <c r="BI51" s="2" t="s">
        <v>426</v>
      </c>
      <c r="BJ51" s="2" t="s">
        <v>426</v>
      </c>
      <c r="BK51" s="2" t="s">
        <v>426</v>
      </c>
      <c r="BL51" s="2" t="s">
        <v>426</v>
      </c>
      <c r="BM51" s="2" t="s">
        <v>62</v>
      </c>
      <c r="BN51" s="2" t="s">
        <v>541</v>
      </c>
      <c r="BO51" s="2" t="s">
        <v>62</v>
      </c>
      <c r="BP51" s="2" t="s">
        <v>426</v>
      </c>
      <c r="BQ51" s="2" t="s">
        <v>426</v>
      </c>
      <c r="BR51" s="2" t="s">
        <v>426</v>
      </c>
      <c r="BS51" s="2" t="s">
        <v>426</v>
      </c>
      <c r="BT51" s="2" t="s">
        <v>426</v>
      </c>
      <c r="BU51" s="2" t="s">
        <v>426</v>
      </c>
      <c r="BV51" s="2" t="s">
        <v>426</v>
      </c>
      <c r="BW51" s="2" t="s">
        <v>426</v>
      </c>
      <c r="BX51" s="2" t="s">
        <v>426</v>
      </c>
      <c r="BY51" s="2" t="s">
        <v>426</v>
      </c>
      <c r="BZ51" s="2" t="s">
        <v>426</v>
      </c>
      <c r="CA51" s="2" t="s">
        <v>426</v>
      </c>
      <c r="CB51" s="2" t="s">
        <v>426</v>
      </c>
      <c r="CC51" s="2" t="s">
        <v>426</v>
      </c>
      <c r="CD51" s="2" t="s">
        <v>426</v>
      </c>
      <c r="CE51" s="2" t="s">
        <v>426</v>
      </c>
      <c r="CF51" s="2" t="s">
        <v>426</v>
      </c>
      <c r="CG51" s="25" t="s">
        <v>426</v>
      </c>
      <c r="CH51" s="2" t="s">
        <v>426</v>
      </c>
      <c r="CI51" s="2" t="s">
        <v>1093</v>
      </c>
      <c r="CJ51" s="2" t="s">
        <v>1044</v>
      </c>
      <c r="CK51" s="3" t="s">
        <v>1056</v>
      </c>
      <c r="CL51" s="2" t="s">
        <v>116</v>
      </c>
      <c r="CM51" s="2" t="s">
        <v>639</v>
      </c>
      <c r="CN51" s="2" t="s">
        <v>772</v>
      </c>
      <c r="CO51" s="2" t="s">
        <v>561</v>
      </c>
      <c r="CP51" s="2" t="s">
        <v>879</v>
      </c>
      <c r="CQ51" s="2" t="s">
        <v>426</v>
      </c>
      <c r="CR51" s="2" t="s">
        <v>141</v>
      </c>
      <c r="CS51" s="2" t="s">
        <v>141</v>
      </c>
      <c r="CT51" s="2" t="s">
        <v>166</v>
      </c>
      <c r="CU51" s="2" t="s">
        <v>1027</v>
      </c>
      <c r="CV51" s="2" t="s">
        <v>1112</v>
      </c>
      <c r="CW51" s="2" t="s">
        <v>678</v>
      </c>
      <c r="CX51" s="2" t="s">
        <v>786</v>
      </c>
      <c r="CY51" s="2" t="s">
        <v>14</v>
      </c>
      <c r="CZ51" s="2" t="s">
        <v>755</v>
      </c>
      <c r="DA51" s="2" t="s">
        <v>786</v>
      </c>
      <c r="DB51" s="2" t="s">
        <v>256</v>
      </c>
      <c r="DC51" s="2" t="s">
        <v>464</v>
      </c>
      <c r="DD51" s="2" t="s">
        <v>731</v>
      </c>
      <c r="DE51" s="2" t="s">
        <v>141</v>
      </c>
      <c r="DF51" s="2" t="s">
        <v>516</v>
      </c>
      <c r="DG51" s="2" t="s">
        <v>728</v>
      </c>
      <c r="DH51" s="2" t="s">
        <v>516</v>
      </c>
      <c r="DI51" s="2" t="s">
        <v>728</v>
      </c>
      <c r="DJ51" s="2" t="s">
        <v>728</v>
      </c>
      <c r="DK51" s="2" t="s">
        <v>914</v>
      </c>
      <c r="DL51" s="2" t="s">
        <v>786</v>
      </c>
      <c r="DM51" s="25" t="s">
        <v>871</v>
      </c>
      <c r="DN51" s="2" t="s">
        <v>271</v>
      </c>
      <c r="DO51" s="2" t="s">
        <v>871</v>
      </c>
      <c r="DP51" s="2" t="s">
        <v>866</v>
      </c>
      <c r="DQ51" s="2" t="s">
        <v>871</v>
      </c>
      <c r="DR51" s="2" t="s">
        <v>335</v>
      </c>
      <c r="DS51" s="2" t="s">
        <v>871</v>
      </c>
      <c r="DT51" s="2" t="s">
        <v>107</v>
      </c>
      <c r="DU51" s="2" t="s">
        <v>426</v>
      </c>
      <c r="DV51" s="2" t="s">
        <v>426</v>
      </c>
      <c r="DW51" s="2" t="s">
        <v>426</v>
      </c>
      <c r="DX51" s="2" t="s">
        <v>426</v>
      </c>
      <c r="DY51" s="2" t="s">
        <v>426</v>
      </c>
      <c r="DZ51" s="2" t="s">
        <v>426</v>
      </c>
      <c r="EA51" s="2" t="s">
        <v>426</v>
      </c>
      <c r="EB51" s="2" t="s">
        <v>426</v>
      </c>
      <c r="EC51" s="2" t="s">
        <v>426</v>
      </c>
      <c r="ED51" s="2" t="s">
        <v>426</v>
      </c>
      <c r="EE51" s="2" t="s">
        <v>426</v>
      </c>
      <c r="EF51" s="2" t="s">
        <v>426</v>
      </c>
      <c r="EG51" s="2" t="s">
        <v>426</v>
      </c>
      <c r="EH51" s="2" t="s">
        <v>426</v>
      </c>
      <c r="EI51" s="2" t="s">
        <v>426</v>
      </c>
      <c r="EJ51" s="2" t="s">
        <v>426</v>
      </c>
      <c r="EK51" s="2" t="s">
        <v>426</v>
      </c>
      <c r="EL51" s="2" t="s">
        <v>426</v>
      </c>
      <c r="EM51" s="2" t="s">
        <v>426</v>
      </c>
      <c r="EN51" s="2" t="s">
        <v>426</v>
      </c>
      <c r="EO51" s="2" t="s">
        <v>426</v>
      </c>
      <c r="EP51" s="2" t="s">
        <v>426</v>
      </c>
      <c r="EQ51" s="2" t="s">
        <v>426</v>
      </c>
      <c r="ER51" s="2" t="s">
        <v>426</v>
      </c>
      <c r="ES51" s="2" t="s">
        <v>426</v>
      </c>
      <c r="ET51" s="2" t="s">
        <v>426</v>
      </c>
    </row>
    <row r="52" spans="1:150" ht="17.25" customHeight="1" x14ac:dyDescent="0.25">
      <c r="A52" s="20">
        <v>32588366</v>
      </c>
      <c r="B52" s="22">
        <v>45217.566921296297</v>
      </c>
      <c r="C52" s="23" t="s">
        <v>1128</v>
      </c>
      <c r="D52" s="21" t="s">
        <v>1127</v>
      </c>
      <c r="E52" s="21" t="s">
        <v>61</v>
      </c>
      <c r="F52" s="21" t="s">
        <v>361</v>
      </c>
      <c r="G52" s="21" t="s">
        <v>790</v>
      </c>
      <c r="H52" s="21" t="s">
        <v>1156</v>
      </c>
      <c r="I52" s="21" t="s">
        <v>823</v>
      </c>
      <c r="J52" s="21" t="s">
        <v>806</v>
      </c>
      <c r="K52" s="21" t="s">
        <v>1057</v>
      </c>
      <c r="L52" s="24" t="s">
        <v>260</v>
      </c>
      <c r="M52" s="24" t="s">
        <v>155</v>
      </c>
      <c r="N52" s="2" t="s">
        <v>426</v>
      </c>
      <c r="O52" s="3" t="s">
        <v>155</v>
      </c>
      <c r="P52" s="2" t="s">
        <v>426</v>
      </c>
      <c r="Q52" s="2" t="s">
        <v>1118</v>
      </c>
      <c r="R52" s="2" t="s">
        <v>426</v>
      </c>
      <c r="S52" s="2" t="s">
        <v>200</v>
      </c>
      <c r="T52" s="2" t="s">
        <v>370</v>
      </c>
      <c r="U52" s="3" t="s">
        <v>1001</v>
      </c>
      <c r="V52" s="2" t="s">
        <v>62</v>
      </c>
      <c r="W52" s="2" t="s">
        <v>62</v>
      </c>
      <c r="X52" s="2" t="s">
        <v>941</v>
      </c>
      <c r="Y52" s="2" t="s">
        <v>62</v>
      </c>
      <c r="Z52" s="2" t="s">
        <v>62</v>
      </c>
      <c r="AA52" s="2" t="s">
        <v>941</v>
      </c>
      <c r="AB52" s="2" t="s">
        <v>941</v>
      </c>
      <c r="AC52" s="2" t="s">
        <v>62</v>
      </c>
      <c r="AD52" s="2" t="s">
        <v>62</v>
      </c>
      <c r="AE52" s="2" t="s">
        <v>426</v>
      </c>
      <c r="AF52" s="2" t="s">
        <v>426</v>
      </c>
      <c r="AG52" s="2" t="s">
        <v>693</v>
      </c>
      <c r="AH52" s="2" t="s">
        <v>1040</v>
      </c>
      <c r="AI52" s="2" t="s">
        <v>426</v>
      </c>
      <c r="AJ52" s="3" t="s">
        <v>172</v>
      </c>
      <c r="AK52" s="2" t="s">
        <v>426</v>
      </c>
      <c r="AL52" s="2" t="s">
        <v>426</v>
      </c>
      <c r="AM52" s="2" t="s">
        <v>426</v>
      </c>
      <c r="AN52" s="2" t="s">
        <v>506</v>
      </c>
      <c r="AO52" s="2" t="s">
        <v>221</v>
      </c>
      <c r="AP52" s="2" t="s">
        <v>62</v>
      </c>
      <c r="AQ52" s="2" t="s">
        <v>62</v>
      </c>
      <c r="AR52" s="2" t="s">
        <v>1025</v>
      </c>
      <c r="AS52" s="2" t="s">
        <v>62</v>
      </c>
      <c r="AT52" s="2" t="s">
        <v>204</v>
      </c>
      <c r="AU52" s="2" t="s">
        <v>1040</v>
      </c>
      <c r="AV52" s="2" t="s">
        <v>1040</v>
      </c>
      <c r="AW52" s="2" t="s">
        <v>426</v>
      </c>
      <c r="AX52" s="2" t="s">
        <v>634</v>
      </c>
      <c r="AY52" s="2" t="s">
        <v>426</v>
      </c>
      <c r="AZ52" s="3" t="s">
        <v>535</v>
      </c>
      <c r="BA52" s="3" t="s">
        <v>586</v>
      </c>
      <c r="BB52" s="1" t="s">
        <v>749</v>
      </c>
      <c r="BC52" s="2" t="s">
        <v>426</v>
      </c>
      <c r="BD52" s="2" t="s">
        <v>426</v>
      </c>
      <c r="BE52" s="2" t="s">
        <v>385</v>
      </c>
      <c r="BF52" s="2" t="s">
        <v>426</v>
      </c>
      <c r="BG52" s="2" t="s">
        <v>426</v>
      </c>
      <c r="BH52" s="2" t="s">
        <v>426</v>
      </c>
      <c r="BI52" s="2" t="s">
        <v>426</v>
      </c>
      <c r="BJ52" s="2" t="s">
        <v>426</v>
      </c>
      <c r="BK52" s="2" t="s">
        <v>426</v>
      </c>
      <c r="BL52" s="2" t="s">
        <v>426</v>
      </c>
      <c r="BM52" s="2" t="s">
        <v>62</v>
      </c>
      <c r="BN52" s="2" t="s">
        <v>541</v>
      </c>
      <c r="BO52" s="2" t="s">
        <v>62</v>
      </c>
      <c r="BP52" s="2" t="s">
        <v>426</v>
      </c>
      <c r="BQ52" s="2" t="s">
        <v>426</v>
      </c>
      <c r="BR52" s="2" t="s">
        <v>426</v>
      </c>
      <c r="BS52" s="2" t="s">
        <v>426</v>
      </c>
      <c r="BT52" s="2" t="s">
        <v>426</v>
      </c>
      <c r="BU52" s="2" t="s">
        <v>426</v>
      </c>
      <c r="BV52" s="2" t="s">
        <v>426</v>
      </c>
      <c r="BW52" s="2" t="s">
        <v>426</v>
      </c>
      <c r="BX52" s="2" t="s">
        <v>426</v>
      </c>
      <c r="BY52" s="2" t="s">
        <v>426</v>
      </c>
      <c r="BZ52" s="2" t="s">
        <v>426</v>
      </c>
      <c r="CA52" s="2" t="s">
        <v>426</v>
      </c>
      <c r="CB52" s="2" t="s">
        <v>426</v>
      </c>
      <c r="CC52" s="2" t="s">
        <v>426</v>
      </c>
      <c r="CD52" s="2" t="s">
        <v>426</v>
      </c>
      <c r="CE52" s="2" t="s">
        <v>426</v>
      </c>
      <c r="CF52" s="2" t="s">
        <v>426</v>
      </c>
      <c r="CG52" s="25" t="s">
        <v>426</v>
      </c>
      <c r="CH52" s="2" t="s">
        <v>426</v>
      </c>
      <c r="CI52" s="2" t="s">
        <v>1093</v>
      </c>
      <c r="CJ52" s="2" t="s">
        <v>1044</v>
      </c>
      <c r="CK52" s="3" t="s">
        <v>1056</v>
      </c>
      <c r="CL52" s="2" t="s">
        <v>116</v>
      </c>
      <c r="CM52" s="2" t="s">
        <v>639</v>
      </c>
      <c r="CN52" s="2" t="s">
        <v>772</v>
      </c>
      <c r="CO52" s="2" t="s">
        <v>561</v>
      </c>
      <c r="CP52" s="2" t="s">
        <v>879</v>
      </c>
      <c r="CQ52" s="2" t="s">
        <v>426</v>
      </c>
      <c r="CR52" s="2" t="s">
        <v>141</v>
      </c>
      <c r="CS52" s="2" t="s">
        <v>141</v>
      </c>
      <c r="CT52" s="2" t="s">
        <v>166</v>
      </c>
      <c r="CU52" s="2" t="s">
        <v>1027</v>
      </c>
      <c r="CV52" s="2" t="s">
        <v>1112</v>
      </c>
      <c r="CW52" s="2" t="s">
        <v>678</v>
      </c>
      <c r="CX52" s="2" t="s">
        <v>786</v>
      </c>
      <c r="CY52" s="2" t="s">
        <v>660</v>
      </c>
      <c r="CZ52" s="2" t="s">
        <v>755</v>
      </c>
      <c r="DA52" s="2" t="s">
        <v>786</v>
      </c>
      <c r="DB52" s="2" t="s">
        <v>256</v>
      </c>
      <c r="DC52" s="2" t="s">
        <v>464</v>
      </c>
      <c r="DD52" s="2" t="s">
        <v>731</v>
      </c>
      <c r="DE52" s="2" t="s">
        <v>141</v>
      </c>
      <c r="DF52" s="2" t="s">
        <v>516</v>
      </c>
      <c r="DG52" s="2" t="s">
        <v>728</v>
      </c>
      <c r="DH52" s="2" t="s">
        <v>516</v>
      </c>
      <c r="DI52" s="2" t="s">
        <v>728</v>
      </c>
      <c r="DJ52" s="2" t="s">
        <v>728</v>
      </c>
      <c r="DK52" s="2" t="s">
        <v>914</v>
      </c>
      <c r="DL52" s="2" t="s">
        <v>786</v>
      </c>
      <c r="DM52" s="25" t="s">
        <v>871</v>
      </c>
      <c r="DN52" s="2" t="s">
        <v>271</v>
      </c>
      <c r="DO52" s="2" t="s">
        <v>871</v>
      </c>
      <c r="DP52" s="2" t="s">
        <v>866</v>
      </c>
      <c r="DQ52" s="2" t="s">
        <v>871</v>
      </c>
      <c r="DR52" s="2" t="s">
        <v>335</v>
      </c>
      <c r="DS52" s="2" t="s">
        <v>871</v>
      </c>
      <c r="DT52" s="2" t="s">
        <v>107</v>
      </c>
      <c r="DU52" s="2" t="s">
        <v>426</v>
      </c>
      <c r="DV52" s="2" t="s">
        <v>426</v>
      </c>
      <c r="DW52" s="2" t="s">
        <v>426</v>
      </c>
      <c r="DX52" s="2" t="s">
        <v>426</v>
      </c>
      <c r="DY52" s="2" t="s">
        <v>426</v>
      </c>
      <c r="DZ52" s="2" t="s">
        <v>426</v>
      </c>
      <c r="EA52" s="2" t="s">
        <v>426</v>
      </c>
      <c r="EB52" s="2" t="s">
        <v>426</v>
      </c>
      <c r="EC52" s="2" t="s">
        <v>426</v>
      </c>
      <c r="ED52" s="2" t="s">
        <v>426</v>
      </c>
      <c r="EE52" s="2" t="s">
        <v>426</v>
      </c>
      <c r="EF52" s="2" t="s">
        <v>426</v>
      </c>
      <c r="EG52" s="2" t="s">
        <v>426</v>
      </c>
      <c r="EH52" s="2" t="s">
        <v>426</v>
      </c>
      <c r="EI52" s="2" t="s">
        <v>426</v>
      </c>
      <c r="EJ52" s="2" t="s">
        <v>426</v>
      </c>
      <c r="EK52" s="2" t="s">
        <v>426</v>
      </c>
      <c r="EL52" s="2" t="s">
        <v>426</v>
      </c>
      <c r="EM52" s="2" t="s">
        <v>426</v>
      </c>
      <c r="EN52" s="2" t="s">
        <v>426</v>
      </c>
      <c r="EO52" s="2" t="s">
        <v>426</v>
      </c>
      <c r="EP52" s="2" t="s">
        <v>426</v>
      </c>
      <c r="EQ52" s="2" t="s">
        <v>426</v>
      </c>
      <c r="ER52" s="2" t="s">
        <v>426</v>
      </c>
      <c r="ES52" s="2" t="s">
        <v>426</v>
      </c>
      <c r="ET52" s="2" t="s">
        <v>426</v>
      </c>
    </row>
    <row r="53" spans="1:150" ht="17.25" customHeight="1" x14ac:dyDescent="0.25">
      <c r="A53" s="20">
        <v>32589315</v>
      </c>
      <c r="B53" s="22">
        <v>45217.583379629628</v>
      </c>
      <c r="C53" s="23" t="s">
        <v>1128</v>
      </c>
      <c r="D53" s="21" t="s">
        <v>1127</v>
      </c>
      <c r="E53" s="21" t="s">
        <v>63</v>
      </c>
      <c r="F53" s="21" t="s">
        <v>361</v>
      </c>
      <c r="G53" s="21" t="s">
        <v>790</v>
      </c>
      <c r="H53" s="21" t="s">
        <v>1157</v>
      </c>
      <c r="I53" s="21" t="s">
        <v>945</v>
      </c>
      <c r="J53" s="21" t="s">
        <v>806</v>
      </c>
      <c r="K53" s="21" t="s">
        <v>1057</v>
      </c>
      <c r="L53" s="24" t="s">
        <v>260</v>
      </c>
      <c r="M53" s="24" t="s">
        <v>371</v>
      </c>
      <c r="N53" s="2" t="s">
        <v>426</v>
      </c>
      <c r="O53" s="3" t="s">
        <v>371</v>
      </c>
      <c r="P53" s="2" t="s">
        <v>426</v>
      </c>
      <c r="Q53" s="2" t="s">
        <v>755</v>
      </c>
      <c r="R53" s="2" t="s">
        <v>426</v>
      </c>
      <c r="S53" s="2" t="s">
        <v>965</v>
      </c>
      <c r="T53" s="2" t="s">
        <v>211</v>
      </c>
      <c r="U53" s="3" t="s">
        <v>1001</v>
      </c>
      <c r="V53" s="2" t="s">
        <v>941</v>
      </c>
      <c r="W53" s="2" t="s">
        <v>62</v>
      </c>
      <c r="X53" s="2" t="s">
        <v>62</v>
      </c>
      <c r="Y53" s="2" t="s">
        <v>941</v>
      </c>
      <c r="Z53" s="2" t="s">
        <v>941</v>
      </c>
      <c r="AA53" s="2" t="s">
        <v>62</v>
      </c>
      <c r="AB53" s="2" t="s">
        <v>62</v>
      </c>
      <c r="AC53" s="2" t="s">
        <v>62</v>
      </c>
      <c r="AD53" s="2" t="s">
        <v>62</v>
      </c>
      <c r="AE53" s="2" t="s">
        <v>941</v>
      </c>
      <c r="AF53" s="2" t="s">
        <v>62</v>
      </c>
      <c r="AG53" s="2" t="s">
        <v>693</v>
      </c>
      <c r="AH53" s="2" t="s">
        <v>546</v>
      </c>
      <c r="AI53" s="2" t="s">
        <v>426</v>
      </c>
      <c r="AJ53" s="3" t="s">
        <v>38</v>
      </c>
      <c r="AK53" s="2" t="s">
        <v>426</v>
      </c>
      <c r="AL53" s="2" t="s">
        <v>426</v>
      </c>
      <c r="AM53" s="2" t="s">
        <v>426</v>
      </c>
      <c r="AN53" s="2" t="s">
        <v>506</v>
      </c>
      <c r="AO53" s="2" t="s">
        <v>221</v>
      </c>
      <c r="AP53" s="2" t="s">
        <v>62</v>
      </c>
      <c r="AQ53" s="2" t="s">
        <v>62</v>
      </c>
      <c r="AR53" s="2" t="s">
        <v>1025</v>
      </c>
      <c r="AS53" s="2" t="s">
        <v>62</v>
      </c>
      <c r="AT53" s="2" t="s">
        <v>204</v>
      </c>
      <c r="AU53" s="2" t="s">
        <v>546</v>
      </c>
      <c r="AV53" s="2" t="s">
        <v>546</v>
      </c>
      <c r="AW53" s="2" t="s">
        <v>426</v>
      </c>
      <c r="AX53" s="2" t="s">
        <v>69</v>
      </c>
      <c r="AY53" s="2" t="s">
        <v>426</v>
      </c>
      <c r="AZ53" s="3" t="s">
        <v>289</v>
      </c>
      <c r="BA53" s="3" t="s">
        <v>951</v>
      </c>
      <c r="BB53" s="1" t="s">
        <v>738</v>
      </c>
      <c r="BC53" s="2" t="s">
        <v>426</v>
      </c>
      <c r="BD53" s="2" t="s">
        <v>426</v>
      </c>
      <c r="BE53" s="2" t="s">
        <v>966</v>
      </c>
      <c r="BF53" s="2" t="s">
        <v>426</v>
      </c>
      <c r="BG53" s="2" t="s">
        <v>426</v>
      </c>
      <c r="BH53" s="2" t="s">
        <v>426</v>
      </c>
      <c r="BI53" s="2" t="s">
        <v>426</v>
      </c>
      <c r="BJ53" s="2" t="s">
        <v>426</v>
      </c>
      <c r="BK53" s="2" t="s">
        <v>426</v>
      </c>
      <c r="BL53" s="2" t="s">
        <v>426</v>
      </c>
      <c r="BM53" s="2" t="s">
        <v>62</v>
      </c>
      <c r="BN53" s="2" t="s">
        <v>541</v>
      </c>
      <c r="BO53" s="2" t="s">
        <v>62</v>
      </c>
      <c r="BP53" s="2" t="s">
        <v>426</v>
      </c>
      <c r="BQ53" s="2" t="s">
        <v>426</v>
      </c>
      <c r="BR53" s="2" t="s">
        <v>426</v>
      </c>
      <c r="BS53" s="2" t="s">
        <v>426</v>
      </c>
      <c r="BT53" s="2" t="s">
        <v>426</v>
      </c>
      <c r="BU53" s="2" t="s">
        <v>426</v>
      </c>
      <c r="BV53" s="2" t="s">
        <v>426</v>
      </c>
      <c r="BW53" s="2" t="s">
        <v>426</v>
      </c>
      <c r="BX53" s="2" t="s">
        <v>426</v>
      </c>
      <c r="BY53" s="2" t="s">
        <v>426</v>
      </c>
      <c r="BZ53" s="2" t="s">
        <v>426</v>
      </c>
      <c r="CA53" s="2" t="s">
        <v>426</v>
      </c>
      <c r="CB53" s="2" t="s">
        <v>426</v>
      </c>
      <c r="CC53" s="2" t="s">
        <v>426</v>
      </c>
      <c r="CD53" s="2" t="s">
        <v>426</v>
      </c>
      <c r="CE53" s="2" t="s">
        <v>426</v>
      </c>
      <c r="CF53" s="2" t="s">
        <v>426</v>
      </c>
      <c r="CG53" s="25" t="s">
        <v>426</v>
      </c>
      <c r="CH53" s="2" t="s">
        <v>426</v>
      </c>
      <c r="CI53" s="2" t="s">
        <v>1093</v>
      </c>
      <c r="CJ53" s="2" t="s">
        <v>1044</v>
      </c>
      <c r="CK53" s="3" t="s">
        <v>1056</v>
      </c>
      <c r="CL53" s="2" t="s">
        <v>116</v>
      </c>
      <c r="CM53" s="2" t="s">
        <v>639</v>
      </c>
      <c r="CN53" s="2" t="s">
        <v>772</v>
      </c>
      <c r="CO53" s="2" t="s">
        <v>561</v>
      </c>
      <c r="CP53" s="2" t="s">
        <v>879</v>
      </c>
      <c r="CQ53" s="2" t="s">
        <v>426</v>
      </c>
      <c r="CR53" s="2" t="s">
        <v>141</v>
      </c>
      <c r="CS53" s="2" t="s">
        <v>141</v>
      </c>
      <c r="CT53" s="2" t="s">
        <v>166</v>
      </c>
      <c r="CU53" s="2" t="s">
        <v>1027</v>
      </c>
      <c r="CV53" s="2" t="s">
        <v>1112</v>
      </c>
      <c r="CW53" s="2" t="s">
        <v>678</v>
      </c>
      <c r="CX53" s="2" t="s">
        <v>786</v>
      </c>
      <c r="CY53" s="2" t="s">
        <v>1020</v>
      </c>
      <c r="CZ53" s="2" t="s">
        <v>755</v>
      </c>
      <c r="DA53" s="2" t="s">
        <v>786</v>
      </c>
      <c r="DB53" s="2" t="s">
        <v>256</v>
      </c>
      <c r="DC53" s="2" t="s">
        <v>464</v>
      </c>
      <c r="DD53" s="2" t="s">
        <v>731</v>
      </c>
      <c r="DE53" s="2" t="s">
        <v>141</v>
      </c>
      <c r="DF53" s="2" t="s">
        <v>516</v>
      </c>
      <c r="DG53" s="2" t="s">
        <v>728</v>
      </c>
      <c r="DH53" s="2" t="s">
        <v>516</v>
      </c>
      <c r="DI53" s="2" t="s">
        <v>728</v>
      </c>
      <c r="DJ53" s="2" t="s">
        <v>728</v>
      </c>
      <c r="DK53" s="2" t="s">
        <v>914</v>
      </c>
      <c r="DL53" s="2" t="s">
        <v>786</v>
      </c>
      <c r="DM53" s="25" t="s">
        <v>871</v>
      </c>
      <c r="DN53" s="2" t="s">
        <v>271</v>
      </c>
      <c r="DO53" s="2" t="s">
        <v>871</v>
      </c>
      <c r="DP53" s="2" t="s">
        <v>866</v>
      </c>
      <c r="DQ53" s="2" t="s">
        <v>871</v>
      </c>
      <c r="DR53" s="2" t="s">
        <v>335</v>
      </c>
      <c r="DS53" s="2" t="s">
        <v>871</v>
      </c>
      <c r="DT53" s="2" t="s">
        <v>107</v>
      </c>
      <c r="DU53" s="2" t="s">
        <v>426</v>
      </c>
      <c r="DV53" s="2" t="s">
        <v>426</v>
      </c>
      <c r="DW53" s="2" t="s">
        <v>426</v>
      </c>
      <c r="DX53" s="2" t="s">
        <v>426</v>
      </c>
      <c r="DY53" s="2" t="s">
        <v>426</v>
      </c>
      <c r="DZ53" s="2" t="s">
        <v>426</v>
      </c>
      <c r="EA53" s="2" t="s">
        <v>426</v>
      </c>
      <c r="EB53" s="2" t="s">
        <v>426</v>
      </c>
      <c r="EC53" s="2" t="s">
        <v>426</v>
      </c>
      <c r="ED53" s="2" t="s">
        <v>426</v>
      </c>
      <c r="EE53" s="2" t="s">
        <v>426</v>
      </c>
      <c r="EF53" s="2" t="s">
        <v>426</v>
      </c>
      <c r="EG53" s="2" t="s">
        <v>426</v>
      </c>
      <c r="EH53" s="2" t="s">
        <v>426</v>
      </c>
      <c r="EI53" s="2" t="s">
        <v>426</v>
      </c>
      <c r="EJ53" s="2" t="s">
        <v>426</v>
      </c>
      <c r="EK53" s="2" t="s">
        <v>426</v>
      </c>
      <c r="EL53" s="2" t="s">
        <v>426</v>
      </c>
      <c r="EM53" s="2" t="s">
        <v>426</v>
      </c>
      <c r="EN53" s="2" t="s">
        <v>426</v>
      </c>
      <c r="EO53" s="2" t="s">
        <v>426</v>
      </c>
      <c r="EP53" s="2" t="s">
        <v>426</v>
      </c>
      <c r="EQ53" s="2" t="s">
        <v>426</v>
      </c>
      <c r="ER53" s="2" t="s">
        <v>426</v>
      </c>
      <c r="ES53" s="2" t="s">
        <v>426</v>
      </c>
      <c r="ET53" s="2" t="s">
        <v>426</v>
      </c>
    </row>
    <row r="54" spans="1:150" ht="17.25" customHeight="1" x14ac:dyDescent="0.25">
      <c r="A54" s="20">
        <v>32590244</v>
      </c>
      <c r="B54" s="22">
        <v>45217.598715277774</v>
      </c>
      <c r="C54" s="23" t="s">
        <v>1128</v>
      </c>
      <c r="D54" s="21" t="s">
        <v>1127</v>
      </c>
      <c r="E54" s="21" t="s">
        <v>1053</v>
      </c>
      <c r="F54" s="21" t="s">
        <v>361</v>
      </c>
      <c r="G54" s="21" t="s">
        <v>790</v>
      </c>
      <c r="H54" s="21" t="s">
        <v>1158</v>
      </c>
      <c r="I54" s="21" t="s">
        <v>222</v>
      </c>
      <c r="J54" s="21" t="s">
        <v>806</v>
      </c>
      <c r="K54" s="21" t="s">
        <v>1057</v>
      </c>
      <c r="L54" s="24" t="s">
        <v>260</v>
      </c>
      <c r="M54" s="24" t="s">
        <v>664</v>
      </c>
      <c r="N54" s="2" t="s">
        <v>426</v>
      </c>
      <c r="O54" s="3" t="s">
        <v>664</v>
      </c>
      <c r="P54" s="2" t="s">
        <v>426</v>
      </c>
      <c r="Q54" s="2" t="s">
        <v>755</v>
      </c>
      <c r="R54" s="2" t="s">
        <v>426</v>
      </c>
      <c r="S54" s="2" t="s">
        <v>965</v>
      </c>
      <c r="T54" s="2" t="s">
        <v>211</v>
      </c>
      <c r="U54" s="3" t="s">
        <v>1001</v>
      </c>
      <c r="V54" s="2" t="s">
        <v>62</v>
      </c>
      <c r="W54" s="2" t="s">
        <v>62</v>
      </c>
      <c r="X54" s="2" t="s">
        <v>941</v>
      </c>
      <c r="Y54" s="2" t="s">
        <v>62</v>
      </c>
      <c r="Z54" s="2" t="s">
        <v>62</v>
      </c>
      <c r="AA54" s="2" t="s">
        <v>941</v>
      </c>
      <c r="AB54" s="2" t="s">
        <v>941</v>
      </c>
      <c r="AC54" s="2" t="s">
        <v>62</v>
      </c>
      <c r="AD54" s="2" t="s">
        <v>62</v>
      </c>
      <c r="AE54" s="2" t="s">
        <v>426</v>
      </c>
      <c r="AF54" s="2" t="s">
        <v>426</v>
      </c>
      <c r="AG54" s="2" t="s">
        <v>693</v>
      </c>
      <c r="AH54" s="2" t="s">
        <v>550</v>
      </c>
      <c r="AI54" s="2" t="s">
        <v>426</v>
      </c>
      <c r="AJ54" s="3" t="s">
        <v>315</v>
      </c>
      <c r="AK54" s="2" t="s">
        <v>426</v>
      </c>
      <c r="AL54" s="2" t="s">
        <v>426</v>
      </c>
      <c r="AM54" s="2" t="s">
        <v>426</v>
      </c>
      <c r="AN54" s="2" t="s">
        <v>506</v>
      </c>
      <c r="AO54" s="2" t="s">
        <v>221</v>
      </c>
      <c r="AP54" s="2" t="s">
        <v>62</v>
      </c>
      <c r="AQ54" s="2" t="s">
        <v>62</v>
      </c>
      <c r="AR54" s="2" t="s">
        <v>1025</v>
      </c>
      <c r="AS54" s="2" t="s">
        <v>62</v>
      </c>
      <c r="AT54" s="2" t="s">
        <v>204</v>
      </c>
      <c r="AU54" s="2" t="s">
        <v>240</v>
      </c>
      <c r="AV54" s="2" t="s">
        <v>240</v>
      </c>
      <c r="AW54" s="2" t="s">
        <v>426</v>
      </c>
      <c r="AX54" s="2" t="s">
        <v>524</v>
      </c>
      <c r="AY54" s="2" t="s">
        <v>426</v>
      </c>
      <c r="AZ54" s="3" t="s">
        <v>955</v>
      </c>
      <c r="BA54" s="3" t="s">
        <v>580</v>
      </c>
      <c r="BB54" s="1" t="s">
        <v>40</v>
      </c>
      <c r="BC54" s="2" t="s">
        <v>426</v>
      </c>
      <c r="BD54" s="2" t="s">
        <v>426</v>
      </c>
      <c r="BE54" s="2" t="s">
        <v>677</v>
      </c>
      <c r="BF54" s="2" t="s">
        <v>426</v>
      </c>
      <c r="BG54" s="2" t="s">
        <v>426</v>
      </c>
      <c r="BH54" s="2" t="s">
        <v>426</v>
      </c>
      <c r="BI54" s="2" t="s">
        <v>426</v>
      </c>
      <c r="BJ54" s="2" t="s">
        <v>426</v>
      </c>
      <c r="BK54" s="2" t="s">
        <v>426</v>
      </c>
      <c r="BL54" s="2" t="s">
        <v>426</v>
      </c>
      <c r="BM54" s="2" t="s">
        <v>62</v>
      </c>
      <c r="BN54" s="2" t="s">
        <v>541</v>
      </c>
      <c r="BO54" s="2" t="s">
        <v>62</v>
      </c>
      <c r="BP54" s="2" t="s">
        <v>426</v>
      </c>
      <c r="BQ54" s="2" t="s">
        <v>426</v>
      </c>
      <c r="BR54" s="2" t="s">
        <v>426</v>
      </c>
      <c r="BS54" s="2" t="s">
        <v>426</v>
      </c>
      <c r="BT54" s="2" t="s">
        <v>426</v>
      </c>
      <c r="BU54" s="2" t="s">
        <v>426</v>
      </c>
      <c r="BV54" s="2" t="s">
        <v>426</v>
      </c>
      <c r="BW54" s="2" t="s">
        <v>426</v>
      </c>
      <c r="BX54" s="2" t="s">
        <v>426</v>
      </c>
      <c r="BY54" s="2" t="s">
        <v>426</v>
      </c>
      <c r="BZ54" s="2" t="s">
        <v>426</v>
      </c>
      <c r="CA54" s="2" t="s">
        <v>426</v>
      </c>
      <c r="CB54" s="2" t="s">
        <v>426</v>
      </c>
      <c r="CC54" s="2" t="s">
        <v>426</v>
      </c>
      <c r="CD54" s="2" t="s">
        <v>426</v>
      </c>
      <c r="CE54" s="2" t="s">
        <v>426</v>
      </c>
      <c r="CF54" s="2" t="s">
        <v>426</v>
      </c>
      <c r="CG54" s="25" t="s">
        <v>426</v>
      </c>
      <c r="CH54" s="2" t="s">
        <v>426</v>
      </c>
      <c r="CI54" s="2" t="s">
        <v>1093</v>
      </c>
      <c r="CJ54" s="2" t="s">
        <v>1044</v>
      </c>
      <c r="CK54" s="3" t="s">
        <v>1056</v>
      </c>
      <c r="CL54" s="2" t="s">
        <v>116</v>
      </c>
      <c r="CM54" s="2" t="s">
        <v>639</v>
      </c>
      <c r="CN54" s="2" t="s">
        <v>772</v>
      </c>
      <c r="CO54" s="2" t="s">
        <v>561</v>
      </c>
      <c r="CP54" s="2" t="s">
        <v>879</v>
      </c>
      <c r="CQ54" s="2" t="s">
        <v>426</v>
      </c>
      <c r="CR54" s="2" t="s">
        <v>141</v>
      </c>
      <c r="CS54" s="2" t="s">
        <v>141</v>
      </c>
      <c r="CT54" s="2" t="s">
        <v>166</v>
      </c>
      <c r="CU54" s="2" t="s">
        <v>1027</v>
      </c>
      <c r="CV54" s="2" t="s">
        <v>1112</v>
      </c>
      <c r="CW54" s="2" t="s">
        <v>678</v>
      </c>
      <c r="CX54" s="2" t="s">
        <v>786</v>
      </c>
      <c r="CY54" s="2" t="s">
        <v>227</v>
      </c>
      <c r="CZ54" s="2" t="s">
        <v>755</v>
      </c>
      <c r="DA54" s="2" t="s">
        <v>786</v>
      </c>
      <c r="DB54" s="2" t="s">
        <v>256</v>
      </c>
      <c r="DC54" s="2" t="s">
        <v>464</v>
      </c>
      <c r="DD54" s="2" t="s">
        <v>731</v>
      </c>
      <c r="DE54" s="2" t="s">
        <v>141</v>
      </c>
      <c r="DF54" s="2" t="s">
        <v>516</v>
      </c>
      <c r="DG54" s="2" t="s">
        <v>728</v>
      </c>
      <c r="DH54" s="2" t="s">
        <v>516</v>
      </c>
      <c r="DI54" s="2" t="s">
        <v>728</v>
      </c>
      <c r="DJ54" s="2" t="s">
        <v>728</v>
      </c>
      <c r="DK54" s="2" t="s">
        <v>914</v>
      </c>
      <c r="DL54" s="2" t="s">
        <v>786</v>
      </c>
      <c r="DM54" s="25" t="s">
        <v>871</v>
      </c>
      <c r="DN54" s="2" t="s">
        <v>271</v>
      </c>
      <c r="DO54" s="2" t="s">
        <v>871</v>
      </c>
      <c r="DP54" s="2" t="s">
        <v>866</v>
      </c>
      <c r="DQ54" s="2" t="s">
        <v>871</v>
      </c>
      <c r="DR54" s="2" t="s">
        <v>335</v>
      </c>
      <c r="DS54" s="2" t="s">
        <v>871</v>
      </c>
      <c r="DT54" s="2" t="s">
        <v>107</v>
      </c>
      <c r="DU54" s="2" t="s">
        <v>426</v>
      </c>
      <c r="DV54" s="2" t="s">
        <v>426</v>
      </c>
      <c r="DW54" s="2" t="s">
        <v>426</v>
      </c>
      <c r="DX54" s="2" t="s">
        <v>426</v>
      </c>
      <c r="DY54" s="2" t="s">
        <v>426</v>
      </c>
      <c r="DZ54" s="2" t="s">
        <v>426</v>
      </c>
      <c r="EA54" s="2" t="s">
        <v>426</v>
      </c>
      <c r="EB54" s="2" t="s">
        <v>426</v>
      </c>
      <c r="EC54" s="2" t="s">
        <v>426</v>
      </c>
      <c r="ED54" s="2" t="s">
        <v>426</v>
      </c>
      <c r="EE54" s="2" t="s">
        <v>426</v>
      </c>
      <c r="EF54" s="2" t="s">
        <v>426</v>
      </c>
      <c r="EG54" s="2" t="s">
        <v>426</v>
      </c>
      <c r="EH54" s="2" t="s">
        <v>426</v>
      </c>
      <c r="EI54" s="2" t="s">
        <v>426</v>
      </c>
      <c r="EJ54" s="2" t="s">
        <v>426</v>
      </c>
      <c r="EK54" s="2" t="s">
        <v>426</v>
      </c>
      <c r="EL54" s="2" t="s">
        <v>426</v>
      </c>
      <c r="EM54" s="2" t="s">
        <v>426</v>
      </c>
      <c r="EN54" s="2" t="s">
        <v>426</v>
      </c>
      <c r="EO54" s="2" t="s">
        <v>426</v>
      </c>
      <c r="EP54" s="2" t="s">
        <v>426</v>
      </c>
      <c r="EQ54" s="2" t="s">
        <v>426</v>
      </c>
      <c r="ER54" s="2" t="s">
        <v>426</v>
      </c>
      <c r="ES54" s="2" t="s">
        <v>426</v>
      </c>
      <c r="ET54" s="2" t="s">
        <v>426</v>
      </c>
    </row>
    <row r="55" spans="1:150" ht="17.25" customHeight="1" x14ac:dyDescent="0.25">
      <c r="A55" s="20">
        <v>32592933</v>
      </c>
      <c r="B55" s="22">
        <v>45217.630185185182</v>
      </c>
      <c r="C55" s="23" t="s">
        <v>1128</v>
      </c>
      <c r="D55" s="21" t="s">
        <v>1127</v>
      </c>
      <c r="E55" s="21" t="s">
        <v>440</v>
      </c>
      <c r="F55" s="21" t="s">
        <v>361</v>
      </c>
      <c r="G55" s="21" t="s">
        <v>790</v>
      </c>
      <c r="H55" s="21" t="s">
        <v>1158</v>
      </c>
      <c r="I55" s="21" t="s">
        <v>410</v>
      </c>
      <c r="J55" s="21" t="s">
        <v>806</v>
      </c>
      <c r="K55" s="21" t="s">
        <v>1057</v>
      </c>
      <c r="L55" s="24" t="s">
        <v>260</v>
      </c>
      <c r="M55" s="24" t="s">
        <v>915</v>
      </c>
      <c r="N55" s="2" t="s">
        <v>426</v>
      </c>
      <c r="O55" s="3" t="s">
        <v>915</v>
      </c>
      <c r="P55" s="2" t="s">
        <v>426</v>
      </c>
      <c r="Q55" s="2" t="s">
        <v>755</v>
      </c>
      <c r="R55" s="2" t="s">
        <v>426</v>
      </c>
      <c r="S55" s="2" t="s">
        <v>965</v>
      </c>
      <c r="T55" s="2" t="s">
        <v>211</v>
      </c>
      <c r="U55" s="3" t="s">
        <v>1001</v>
      </c>
      <c r="V55" s="2" t="s">
        <v>62</v>
      </c>
      <c r="W55" s="2" t="s">
        <v>62</v>
      </c>
      <c r="X55" s="2" t="s">
        <v>941</v>
      </c>
      <c r="Y55" s="2" t="s">
        <v>62</v>
      </c>
      <c r="Z55" s="2" t="s">
        <v>62</v>
      </c>
      <c r="AA55" s="2" t="s">
        <v>941</v>
      </c>
      <c r="AB55" s="2" t="s">
        <v>941</v>
      </c>
      <c r="AC55" s="2" t="s">
        <v>62</v>
      </c>
      <c r="AD55" s="2" t="s">
        <v>62</v>
      </c>
      <c r="AE55" s="2" t="s">
        <v>426</v>
      </c>
      <c r="AF55" s="2" t="s">
        <v>426</v>
      </c>
      <c r="AG55" s="2" t="s">
        <v>693</v>
      </c>
      <c r="AH55" s="2" t="s">
        <v>672</v>
      </c>
      <c r="AI55" s="2" t="s">
        <v>426</v>
      </c>
      <c r="AJ55" s="3" t="s">
        <v>448</v>
      </c>
      <c r="AK55" s="2" t="s">
        <v>426</v>
      </c>
      <c r="AL55" s="2" t="s">
        <v>426</v>
      </c>
      <c r="AM55" s="2" t="s">
        <v>426</v>
      </c>
      <c r="AN55" s="2" t="s">
        <v>506</v>
      </c>
      <c r="AO55" s="2" t="s">
        <v>221</v>
      </c>
      <c r="AP55" s="2" t="s">
        <v>62</v>
      </c>
      <c r="AQ55" s="2" t="s">
        <v>62</v>
      </c>
      <c r="AR55" s="2" t="s">
        <v>1025</v>
      </c>
      <c r="AS55" s="2" t="s">
        <v>62</v>
      </c>
      <c r="AT55" s="2" t="s">
        <v>204</v>
      </c>
      <c r="AU55" s="2" t="s">
        <v>672</v>
      </c>
      <c r="AV55" s="2" t="s">
        <v>672</v>
      </c>
      <c r="AW55" s="2" t="s">
        <v>426</v>
      </c>
      <c r="AX55" s="2" t="s">
        <v>1104</v>
      </c>
      <c r="AY55" s="2" t="s">
        <v>426</v>
      </c>
      <c r="AZ55" s="3" t="s">
        <v>1099</v>
      </c>
      <c r="BA55" s="3" t="s">
        <v>123</v>
      </c>
      <c r="BB55" s="1" t="s">
        <v>1113</v>
      </c>
      <c r="BC55" s="2" t="s">
        <v>426</v>
      </c>
      <c r="BD55" s="2" t="s">
        <v>426</v>
      </c>
      <c r="BE55" s="2" t="s">
        <v>868</v>
      </c>
      <c r="BF55" s="2" t="s">
        <v>426</v>
      </c>
      <c r="BG55" s="2" t="s">
        <v>426</v>
      </c>
      <c r="BH55" s="2" t="s">
        <v>426</v>
      </c>
      <c r="BI55" s="2" t="s">
        <v>426</v>
      </c>
      <c r="BJ55" s="2" t="s">
        <v>426</v>
      </c>
      <c r="BK55" s="2" t="s">
        <v>426</v>
      </c>
      <c r="BL55" s="2" t="s">
        <v>426</v>
      </c>
      <c r="BM55" s="2" t="s">
        <v>960</v>
      </c>
      <c r="BN55" s="2" t="s">
        <v>62</v>
      </c>
      <c r="BO55" s="2" t="s">
        <v>62</v>
      </c>
      <c r="BP55" s="2" t="s">
        <v>988</v>
      </c>
      <c r="BQ55" s="2" t="s">
        <v>744</v>
      </c>
      <c r="BR55" s="2" t="s">
        <v>769</v>
      </c>
      <c r="BS55" s="2" t="s">
        <v>426</v>
      </c>
      <c r="BT55" s="2" t="s">
        <v>639</v>
      </c>
      <c r="BU55" s="2" t="s">
        <v>832</v>
      </c>
      <c r="BV55" s="2" t="s">
        <v>832</v>
      </c>
      <c r="BW55" s="2" t="s">
        <v>832</v>
      </c>
      <c r="BX55" s="2" t="s">
        <v>832</v>
      </c>
      <c r="BY55" s="2" t="s">
        <v>832</v>
      </c>
      <c r="BZ55" s="2" t="s">
        <v>832</v>
      </c>
      <c r="CA55" s="2" t="s">
        <v>521</v>
      </c>
      <c r="CB55" s="2" t="s">
        <v>521</v>
      </c>
      <c r="CC55" s="2" t="s">
        <v>141</v>
      </c>
      <c r="CD55" s="2" t="s">
        <v>141</v>
      </c>
      <c r="CE55" s="2" t="s">
        <v>141</v>
      </c>
      <c r="CF55" s="2" t="s">
        <v>133</v>
      </c>
      <c r="CG55" s="25" t="s">
        <v>232</v>
      </c>
      <c r="CH55" s="2" t="s">
        <v>426</v>
      </c>
      <c r="CI55" s="2" t="s">
        <v>426</v>
      </c>
      <c r="CJ55" s="2" t="s">
        <v>426</v>
      </c>
      <c r="CK55" s="2" t="s">
        <v>426</v>
      </c>
      <c r="CL55" s="2" t="s">
        <v>426</v>
      </c>
      <c r="CM55" s="2" t="s">
        <v>426</v>
      </c>
      <c r="CN55" s="2" t="s">
        <v>426</v>
      </c>
      <c r="CO55" s="2" t="s">
        <v>426</v>
      </c>
      <c r="CP55" s="2" t="s">
        <v>426</v>
      </c>
      <c r="CQ55" s="2" t="s">
        <v>426</v>
      </c>
      <c r="CR55" s="2" t="s">
        <v>426</v>
      </c>
      <c r="CS55" s="2" t="s">
        <v>426</v>
      </c>
      <c r="CT55" s="2" t="s">
        <v>426</v>
      </c>
      <c r="CU55" s="2" t="s">
        <v>426</v>
      </c>
      <c r="CV55" s="2" t="s">
        <v>426</v>
      </c>
      <c r="CW55" s="2" t="s">
        <v>426</v>
      </c>
      <c r="CX55" s="2" t="s">
        <v>426</v>
      </c>
      <c r="CY55" s="2" t="s">
        <v>426</v>
      </c>
      <c r="CZ55" s="2" t="s">
        <v>426</v>
      </c>
      <c r="DA55" s="2" t="s">
        <v>426</v>
      </c>
      <c r="DB55" s="2" t="s">
        <v>426</v>
      </c>
      <c r="DC55" s="2" t="s">
        <v>426</v>
      </c>
      <c r="DD55" s="2" t="s">
        <v>426</v>
      </c>
      <c r="DE55" s="2" t="s">
        <v>426</v>
      </c>
      <c r="DF55" s="2" t="s">
        <v>426</v>
      </c>
      <c r="DG55" s="2" t="s">
        <v>426</v>
      </c>
      <c r="DH55" s="2" t="s">
        <v>426</v>
      </c>
      <c r="DI55" s="2" t="s">
        <v>426</v>
      </c>
      <c r="DJ55" s="2" t="s">
        <v>426</v>
      </c>
      <c r="DK55" s="2" t="s">
        <v>426</v>
      </c>
      <c r="DL55" s="2" t="s">
        <v>426</v>
      </c>
      <c r="DM55" s="25" t="s">
        <v>426</v>
      </c>
      <c r="DN55" s="2" t="s">
        <v>211</v>
      </c>
      <c r="DO55" s="2" t="s">
        <v>426</v>
      </c>
      <c r="DP55" s="2" t="s">
        <v>211</v>
      </c>
      <c r="DQ55" s="2" t="s">
        <v>426</v>
      </c>
      <c r="DR55" s="2" t="s">
        <v>211</v>
      </c>
      <c r="DS55" s="2" t="s">
        <v>426</v>
      </c>
      <c r="DT55" s="2" t="s">
        <v>211</v>
      </c>
      <c r="DU55" s="2" t="s">
        <v>426</v>
      </c>
      <c r="DV55" s="2" t="s">
        <v>426</v>
      </c>
      <c r="DW55" s="2" t="s">
        <v>426</v>
      </c>
      <c r="DX55" s="2" t="s">
        <v>426</v>
      </c>
      <c r="DY55" s="2" t="s">
        <v>426</v>
      </c>
      <c r="DZ55" s="2" t="s">
        <v>426</v>
      </c>
      <c r="EA55" s="2" t="s">
        <v>426</v>
      </c>
      <c r="EB55" s="2" t="s">
        <v>426</v>
      </c>
      <c r="EC55" s="2" t="s">
        <v>426</v>
      </c>
      <c r="ED55" s="2" t="s">
        <v>426</v>
      </c>
      <c r="EE55" s="2" t="s">
        <v>426</v>
      </c>
      <c r="EF55" s="2" t="s">
        <v>426</v>
      </c>
      <c r="EG55" s="2" t="s">
        <v>426</v>
      </c>
      <c r="EH55" s="2" t="s">
        <v>426</v>
      </c>
      <c r="EI55" s="2" t="s">
        <v>426</v>
      </c>
      <c r="EJ55" s="2" t="s">
        <v>426</v>
      </c>
      <c r="EK55" s="2" t="s">
        <v>426</v>
      </c>
      <c r="EL55" s="2" t="s">
        <v>426</v>
      </c>
      <c r="EM55" s="2" t="s">
        <v>426</v>
      </c>
      <c r="EN55" s="2" t="s">
        <v>426</v>
      </c>
      <c r="EO55" s="2" t="s">
        <v>426</v>
      </c>
      <c r="EP55" s="2" t="s">
        <v>426</v>
      </c>
      <c r="EQ55" s="2" t="s">
        <v>426</v>
      </c>
      <c r="ER55" s="2" t="s">
        <v>426</v>
      </c>
      <c r="ES55" s="2" t="s">
        <v>426</v>
      </c>
      <c r="ET55" s="2" t="s">
        <v>426</v>
      </c>
    </row>
    <row r="56" spans="1:150" ht="17.25" customHeight="1" x14ac:dyDescent="0.25">
      <c r="A56" s="20">
        <v>32594139</v>
      </c>
      <c r="B56" s="22">
        <v>45217.650694444441</v>
      </c>
      <c r="C56" s="23" t="s">
        <v>1128</v>
      </c>
      <c r="D56" s="21" t="s">
        <v>1127</v>
      </c>
      <c r="E56" s="21" t="s">
        <v>336</v>
      </c>
      <c r="F56" s="21" t="s">
        <v>361</v>
      </c>
      <c r="G56" s="21" t="s">
        <v>790</v>
      </c>
      <c r="H56" s="21" t="s">
        <v>1159</v>
      </c>
      <c r="I56" s="21" t="s">
        <v>851</v>
      </c>
      <c r="J56" s="21" t="s">
        <v>806</v>
      </c>
      <c r="K56" s="21" t="s">
        <v>1057</v>
      </c>
      <c r="L56" s="24" t="s">
        <v>260</v>
      </c>
      <c r="M56" s="24" t="s">
        <v>507</v>
      </c>
      <c r="N56" s="2" t="s">
        <v>426</v>
      </c>
      <c r="O56" s="3" t="s">
        <v>507</v>
      </c>
      <c r="P56" s="2" t="s">
        <v>426</v>
      </c>
      <c r="Q56" s="2" t="s">
        <v>755</v>
      </c>
      <c r="R56" s="2" t="s">
        <v>426</v>
      </c>
      <c r="S56" s="2" t="s">
        <v>965</v>
      </c>
      <c r="T56" s="2" t="s">
        <v>211</v>
      </c>
      <c r="U56" s="3" t="s">
        <v>382</v>
      </c>
      <c r="V56" s="2" t="s">
        <v>62</v>
      </c>
      <c r="W56" s="2" t="s">
        <v>62</v>
      </c>
      <c r="X56" s="2" t="s">
        <v>941</v>
      </c>
      <c r="Y56" s="2" t="s">
        <v>62</v>
      </c>
      <c r="Z56" s="2" t="s">
        <v>62</v>
      </c>
      <c r="AA56" s="2" t="s">
        <v>62</v>
      </c>
      <c r="AB56" s="2" t="s">
        <v>941</v>
      </c>
      <c r="AC56" s="2" t="s">
        <v>62</v>
      </c>
      <c r="AD56" s="2" t="s">
        <v>62</v>
      </c>
      <c r="AE56" s="2" t="s">
        <v>426</v>
      </c>
      <c r="AF56" s="2" t="s">
        <v>426</v>
      </c>
      <c r="AG56" s="2" t="s">
        <v>693</v>
      </c>
      <c r="AH56" s="2" t="s">
        <v>142</v>
      </c>
      <c r="AI56" s="2" t="s">
        <v>426</v>
      </c>
      <c r="AJ56" s="3" t="s">
        <v>198</v>
      </c>
      <c r="AK56" s="2" t="s">
        <v>426</v>
      </c>
      <c r="AL56" s="2" t="s">
        <v>426</v>
      </c>
      <c r="AM56" s="2" t="s">
        <v>426</v>
      </c>
      <c r="AN56" s="2" t="s">
        <v>506</v>
      </c>
      <c r="AO56" s="2" t="s">
        <v>221</v>
      </c>
      <c r="AP56" s="2" t="s">
        <v>62</v>
      </c>
      <c r="AQ56" s="2" t="s">
        <v>62</v>
      </c>
      <c r="AR56" s="2" t="s">
        <v>1025</v>
      </c>
      <c r="AS56" s="2" t="s">
        <v>62</v>
      </c>
      <c r="AT56" s="2" t="s">
        <v>204</v>
      </c>
      <c r="AU56" s="2" t="s">
        <v>142</v>
      </c>
      <c r="AV56" s="2" t="s">
        <v>142</v>
      </c>
      <c r="AW56" s="2" t="s">
        <v>426</v>
      </c>
      <c r="AX56" s="2" t="s">
        <v>1104</v>
      </c>
      <c r="AY56" s="2" t="s">
        <v>426</v>
      </c>
      <c r="AZ56" s="3" t="s">
        <v>1123</v>
      </c>
      <c r="BA56" s="3" t="s">
        <v>841</v>
      </c>
      <c r="BB56" s="1" t="s">
        <v>236</v>
      </c>
      <c r="BC56" s="2" t="s">
        <v>426</v>
      </c>
      <c r="BD56" s="2" t="s">
        <v>426</v>
      </c>
      <c r="BE56" s="2" t="s">
        <v>966</v>
      </c>
      <c r="BF56" s="2" t="s">
        <v>426</v>
      </c>
      <c r="BG56" s="2" t="s">
        <v>426</v>
      </c>
      <c r="BH56" s="2" t="s">
        <v>426</v>
      </c>
      <c r="BI56" s="2" t="s">
        <v>426</v>
      </c>
      <c r="BJ56" s="2" t="s">
        <v>426</v>
      </c>
      <c r="BK56" s="2" t="s">
        <v>426</v>
      </c>
      <c r="BL56" s="2" t="s">
        <v>426</v>
      </c>
      <c r="BM56" s="2" t="s">
        <v>960</v>
      </c>
      <c r="BN56" s="2" t="s">
        <v>62</v>
      </c>
      <c r="BO56" s="2" t="s">
        <v>62</v>
      </c>
      <c r="BP56" s="2" t="s">
        <v>988</v>
      </c>
      <c r="BQ56" s="2" t="s">
        <v>744</v>
      </c>
      <c r="BR56" s="2" t="s">
        <v>769</v>
      </c>
      <c r="BS56" s="2" t="s">
        <v>426</v>
      </c>
      <c r="BT56" s="2" t="s">
        <v>639</v>
      </c>
      <c r="BU56" s="2" t="s">
        <v>832</v>
      </c>
      <c r="BV56" s="2" t="s">
        <v>832</v>
      </c>
      <c r="BW56" s="2" t="s">
        <v>832</v>
      </c>
      <c r="BX56" s="2" t="s">
        <v>832</v>
      </c>
      <c r="BY56" s="2" t="s">
        <v>832</v>
      </c>
      <c r="BZ56" s="2" t="s">
        <v>832</v>
      </c>
      <c r="CA56" s="2" t="s">
        <v>521</v>
      </c>
      <c r="CB56" s="2" t="s">
        <v>521</v>
      </c>
      <c r="CC56" s="2" t="s">
        <v>141</v>
      </c>
      <c r="CD56" s="2" t="s">
        <v>141</v>
      </c>
      <c r="CE56" s="2" t="s">
        <v>141</v>
      </c>
      <c r="CF56" s="2" t="s">
        <v>133</v>
      </c>
      <c r="CG56" s="25" t="s">
        <v>232</v>
      </c>
      <c r="CH56" s="2" t="s">
        <v>426</v>
      </c>
      <c r="CI56" s="2" t="s">
        <v>426</v>
      </c>
      <c r="CJ56" s="2" t="s">
        <v>426</v>
      </c>
      <c r="CK56" s="2" t="s">
        <v>426</v>
      </c>
      <c r="CL56" s="2" t="s">
        <v>426</v>
      </c>
      <c r="CM56" s="2" t="s">
        <v>426</v>
      </c>
      <c r="CN56" s="2" t="s">
        <v>426</v>
      </c>
      <c r="CO56" s="2" t="s">
        <v>426</v>
      </c>
      <c r="CP56" s="2" t="s">
        <v>426</v>
      </c>
      <c r="CQ56" s="2" t="s">
        <v>426</v>
      </c>
      <c r="CR56" s="2" t="s">
        <v>426</v>
      </c>
      <c r="CS56" s="2" t="s">
        <v>426</v>
      </c>
      <c r="CT56" s="2" t="s">
        <v>426</v>
      </c>
      <c r="CU56" s="2" t="s">
        <v>426</v>
      </c>
      <c r="CV56" s="2" t="s">
        <v>426</v>
      </c>
      <c r="CW56" s="2" t="s">
        <v>426</v>
      </c>
      <c r="CX56" s="2" t="s">
        <v>426</v>
      </c>
      <c r="CY56" s="2" t="s">
        <v>426</v>
      </c>
      <c r="CZ56" s="2" t="s">
        <v>426</v>
      </c>
      <c r="DA56" s="2" t="s">
        <v>426</v>
      </c>
      <c r="DB56" s="2" t="s">
        <v>426</v>
      </c>
      <c r="DC56" s="2" t="s">
        <v>426</v>
      </c>
      <c r="DD56" s="2" t="s">
        <v>426</v>
      </c>
      <c r="DE56" s="2" t="s">
        <v>426</v>
      </c>
      <c r="DF56" s="2" t="s">
        <v>426</v>
      </c>
      <c r="DG56" s="2" t="s">
        <v>426</v>
      </c>
      <c r="DH56" s="2" t="s">
        <v>426</v>
      </c>
      <c r="DI56" s="2" t="s">
        <v>426</v>
      </c>
      <c r="DJ56" s="2" t="s">
        <v>426</v>
      </c>
      <c r="DK56" s="2" t="s">
        <v>426</v>
      </c>
      <c r="DL56" s="2" t="s">
        <v>426</v>
      </c>
      <c r="DM56" s="25" t="s">
        <v>426</v>
      </c>
      <c r="DN56" s="2" t="s">
        <v>211</v>
      </c>
      <c r="DO56" s="2" t="s">
        <v>426</v>
      </c>
      <c r="DP56" s="2" t="s">
        <v>211</v>
      </c>
      <c r="DQ56" s="2" t="s">
        <v>426</v>
      </c>
      <c r="DR56" s="2" t="s">
        <v>211</v>
      </c>
      <c r="DS56" s="2" t="s">
        <v>426</v>
      </c>
      <c r="DT56" s="2" t="s">
        <v>211</v>
      </c>
      <c r="DU56" s="2" t="s">
        <v>426</v>
      </c>
      <c r="DV56" s="2" t="s">
        <v>426</v>
      </c>
      <c r="DW56" s="2" t="s">
        <v>426</v>
      </c>
      <c r="DX56" s="2" t="s">
        <v>426</v>
      </c>
      <c r="DY56" s="2" t="s">
        <v>426</v>
      </c>
      <c r="DZ56" s="2" t="s">
        <v>426</v>
      </c>
      <c r="EA56" s="2" t="s">
        <v>426</v>
      </c>
      <c r="EB56" s="2" t="s">
        <v>426</v>
      </c>
      <c r="EC56" s="2" t="s">
        <v>426</v>
      </c>
      <c r="ED56" s="2" t="s">
        <v>426</v>
      </c>
      <c r="EE56" s="2" t="s">
        <v>426</v>
      </c>
      <c r="EF56" s="2" t="s">
        <v>426</v>
      </c>
      <c r="EG56" s="2" t="s">
        <v>426</v>
      </c>
      <c r="EH56" s="2" t="s">
        <v>426</v>
      </c>
      <c r="EI56" s="2" t="s">
        <v>426</v>
      </c>
      <c r="EJ56" s="2" t="s">
        <v>426</v>
      </c>
      <c r="EK56" s="2" t="s">
        <v>426</v>
      </c>
      <c r="EL56" s="2" t="s">
        <v>426</v>
      </c>
      <c r="EM56" s="2" t="s">
        <v>426</v>
      </c>
      <c r="EN56" s="2" t="s">
        <v>426</v>
      </c>
      <c r="EO56" s="2" t="s">
        <v>426</v>
      </c>
      <c r="EP56" s="2" t="s">
        <v>426</v>
      </c>
      <c r="EQ56" s="2" t="s">
        <v>426</v>
      </c>
      <c r="ER56" s="2" t="s">
        <v>426</v>
      </c>
      <c r="ES56" s="2" t="s">
        <v>426</v>
      </c>
      <c r="ET56" s="2" t="s">
        <v>426</v>
      </c>
    </row>
    <row r="57" spans="1:150" ht="17.25" customHeight="1" x14ac:dyDescent="0.25">
      <c r="A57" s="20">
        <v>32595124</v>
      </c>
      <c r="B57" s="22">
        <v>45217.660162037035</v>
      </c>
      <c r="C57" s="23" t="s">
        <v>1072</v>
      </c>
      <c r="D57" s="21" t="s">
        <v>796</v>
      </c>
      <c r="E57" s="21" t="s">
        <v>736</v>
      </c>
      <c r="F57" s="21" t="s">
        <v>361</v>
      </c>
      <c r="G57" s="21" t="s">
        <v>954</v>
      </c>
      <c r="H57" s="21" t="s">
        <v>1158</v>
      </c>
      <c r="I57" s="21" t="s">
        <v>80</v>
      </c>
      <c r="J57" s="21" t="s">
        <v>1141</v>
      </c>
      <c r="K57" s="21" t="s">
        <v>78</v>
      </c>
      <c r="L57" s="24" t="s">
        <v>758</v>
      </c>
      <c r="M57" s="24" t="s">
        <v>619</v>
      </c>
      <c r="N57" s="2" t="s">
        <v>426</v>
      </c>
      <c r="O57" s="3" t="s">
        <v>619</v>
      </c>
      <c r="P57" s="2" t="s">
        <v>426</v>
      </c>
      <c r="Q57" s="2" t="s">
        <v>93</v>
      </c>
      <c r="R57" s="2" t="s">
        <v>426</v>
      </c>
      <c r="S57" s="2" t="s">
        <v>37</v>
      </c>
      <c r="T57" s="2" t="s">
        <v>211</v>
      </c>
      <c r="U57" s="3" t="s">
        <v>1001</v>
      </c>
      <c r="V57" s="2" t="s">
        <v>62</v>
      </c>
      <c r="W57" s="2" t="s">
        <v>62</v>
      </c>
      <c r="X57" s="2" t="s">
        <v>62</v>
      </c>
      <c r="Y57" s="2" t="s">
        <v>62</v>
      </c>
      <c r="Z57" s="2" t="s">
        <v>941</v>
      </c>
      <c r="AA57" s="2" t="s">
        <v>62</v>
      </c>
      <c r="AB57" s="2" t="s">
        <v>941</v>
      </c>
      <c r="AC57" s="2" t="s">
        <v>941</v>
      </c>
      <c r="AD57" s="2" t="s">
        <v>62</v>
      </c>
      <c r="AE57" s="2" t="s">
        <v>426</v>
      </c>
      <c r="AF57" s="2" t="s">
        <v>426</v>
      </c>
      <c r="AG57" s="2" t="s">
        <v>693</v>
      </c>
      <c r="AH57" s="2" t="s">
        <v>307</v>
      </c>
      <c r="AI57" s="2" t="s">
        <v>426</v>
      </c>
      <c r="AJ57" s="3" t="s">
        <v>1052</v>
      </c>
      <c r="AK57" s="2" t="s">
        <v>426</v>
      </c>
      <c r="AL57" s="2" t="s">
        <v>426</v>
      </c>
      <c r="AM57" s="2" t="s">
        <v>426</v>
      </c>
      <c r="AN57" s="2" t="s">
        <v>506</v>
      </c>
      <c r="AO57" s="2" t="s">
        <v>221</v>
      </c>
      <c r="AP57" s="2" t="s">
        <v>62</v>
      </c>
      <c r="AQ57" s="2" t="s">
        <v>62</v>
      </c>
      <c r="AR57" s="2" t="s">
        <v>1025</v>
      </c>
      <c r="AS57" s="2" t="s">
        <v>62</v>
      </c>
      <c r="AT57" s="2" t="s">
        <v>204</v>
      </c>
      <c r="AU57" s="2" t="s">
        <v>307</v>
      </c>
      <c r="AV57" s="2" t="s">
        <v>307</v>
      </c>
      <c r="AW57" s="2" t="s">
        <v>426</v>
      </c>
      <c r="AX57" s="2" t="s">
        <v>368</v>
      </c>
      <c r="AY57" s="2" t="s">
        <v>426</v>
      </c>
      <c r="AZ57" s="3" t="s">
        <v>28</v>
      </c>
      <c r="BA57" s="3" t="s">
        <v>732</v>
      </c>
      <c r="BB57" s="1" t="s">
        <v>858</v>
      </c>
      <c r="BC57" s="2" t="s">
        <v>426</v>
      </c>
      <c r="BD57" s="2" t="s">
        <v>426</v>
      </c>
      <c r="BE57" s="2" t="s">
        <v>1043</v>
      </c>
      <c r="BF57" s="2" t="s">
        <v>426</v>
      </c>
      <c r="BG57" s="2" t="s">
        <v>426</v>
      </c>
      <c r="BH57" s="2" t="s">
        <v>426</v>
      </c>
      <c r="BI57" s="2" t="s">
        <v>426</v>
      </c>
      <c r="BJ57" s="2" t="s">
        <v>426</v>
      </c>
      <c r="BK57" s="2" t="s">
        <v>426</v>
      </c>
      <c r="BL57" s="2" t="s">
        <v>426</v>
      </c>
      <c r="BM57" s="2" t="s">
        <v>960</v>
      </c>
      <c r="BN57" s="2" t="s">
        <v>62</v>
      </c>
      <c r="BO57" s="2" t="s">
        <v>62</v>
      </c>
      <c r="BP57" s="2" t="s">
        <v>988</v>
      </c>
      <c r="BQ57" s="2" t="s">
        <v>312</v>
      </c>
      <c r="BR57" s="2" t="s">
        <v>523</v>
      </c>
      <c r="BS57" s="2" t="s">
        <v>426</v>
      </c>
      <c r="BT57" s="2" t="s">
        <v>639</v>
      </c>
      <c r="BU57" s="2" t="s">
        <v>832</v>
      </c>
      <c r="BV57" s="2" t="s">
        <v>832</v>
      </c>
      <c r="BW57" s="2" t="s">
        <v>832</v>
      </c>
      <c r="BX57" s="2" t="s">
        <v>832</v>
      </c>
      <c r="BY57" s="2" t="s">
        <v>832</v>
      </c>
      <c r="BZ57" s="2" t="s">
        <v>832</v>
      </c>
      <c r="CA57" s="2" t="s">
        <v>141</v>
      </c>
      <c r="CB57" s="2" t="s">
        <v>521</v>
      </c>
      <c r="CC57" s="2" t="s">
        <v>141</v>
      </c>
      <c r="CD57" s="2" t="s">
        <v>141</v>
      </c>
      <c r="CE57" s="2" t="s">
        <v>141</v>
      </c>
      <c r="CF57" s="2" t="s">
        <v>0</v>
      </c>
      <c r="CG57" s="25" t="s">
        <v>232</v>
      </c>
      <c r="CH57" s="2" t="s">
        <v>426</v>
      </c>
      <c r="CI57" s="2" t="s">
        <v>426</v>
      </c>
      <c r="CJ57" s="2" t="s">
        <v>426</v>
      </c>
      <c r="CK57" s="2" t="s">
        <v>426</v>
      </c>
      <c r="CL57" s="2" t="s">
        <v>426</v>
      </c>
      <c r="CM57" s="2" t="s">
        <v>426</v>
      </c>
      <c r="CN57" s="2" t="s">
        <v>426</v>
      </c>
      <c r="CO57" s="2" t="s">
        <v>426</v>
      </c>
      <c r="CP57" s="2" t="s">
        <v>426</v>
      </c>
      <c r="CQ57" s="2" t="s">
        <v>426</v>
      </c>
      <c r="CR57" s="2" t="s">
        <v>426</v>
      </c>
      <c r="CS57" s="2" t="s">
        <v>426</v>
      </c>
      <c r="CT57" s="2" t="s">
        <v>426</v>
      </c>
      <c r="CU57" s="2" t="s">
        <v>426</v>
      </c>
      <c r="CV57" s="2" t="s">
        <v>426</v>
      </c>
      <c r="CW57" s="2" t="s">
        <v>426</v>
      </c>
      <c r="CX57" s="2" t="s">
        <v>426</v>
      </c>
      <c r="CY57" s="2" t="s">
        <v>426</v>
      </c>
      <c r="CZ57" s="2" t="s">
        <v>426</v>
      </c>
      <c r="DA57" s="2" t="s">
        <v>426</v>
      </c>
      <c r="DB57" s="2" t="s">
        <v>426</v>
      </c>
      <c r="DC57" s="2" t="s">
        <v>426</v>
      </c>
      <c r="DD57" s="2" t="s">
        <v>426</v>
      </c>
      <c r="DE57" s="2" t="s">
        <v>426</v>
      </c>
      <c r="DF57" s="2" t="s">
        <v>426</v>
      </c>
      <c r="DG57" s="2" t="s">
        <v>426</v>
      </c>
      <c r="DH57" s="2" t="s">
        <v>426</v>
      </c>
      <c r="DI57" s="2" t="s">
        <v>426</v>
      </c>
      <c r="DJ57" s="2" t="s">
        <v>426</v>
      </c>
      <c r="DK57" s="2" t="s">
        <v>426</v>
      </c>
      <c r="DL57" s="2" t="s">
        <v>426</v>
      </c>
      <c r="DM57" s="25" t="s">
        <v>426</v>
      </c>
      <c r="DN57" s="2" t="s">
        <v>211</v>
      </c>
      <c r="DO57" s="2" t="s">
        <v>426</v>
      </c>
      <c r="DP57" s="2" t="s">
        <v>211</v>
      </c>
      <c r="DQ57" s="2" t="s">
        <v>426</v>
      </c>
      <c r="DR57" s="2" t="s">
        <v>211</v>
      </c>
      <c r="DS57" s="2" t="s">
        <v>426</v>
      </c>
      <c r="DT57" s="2" t="s">
        <v>211</v>
      </c>
      <c r="DU57" s="2" t="s">
        <v>426</v>
      </c>
      <c r="DV57" s="2" t="s">
        <v>426</v>
      </c>
      <c r="DW57" s="2" t="s">
        <v>426</v>
      </c>
      <c r="DX57" s="2" t="s">
        <v>426</v>
      </c>
      <c r="DY57" s="2" t="s">
        <v>426</v>
      </c>
      <c r="DZ57" s="2" t="s">
        <v>426</v>
      </c>
      <c r="EA57" s="2" t="s">
        <v>426</v>
      </c>
      <c r="EB57" s="2" t="s">
        <v>426</v>
      </c>
      <c r="EC57" s="2" t="s">
        <v>426</v>
      </c>
      <c r="ED57" s="2" t="s">
        <v>426</v>
      </c>
      <c r="EE57" s="2" t="s">
        <v>426</v>
      </c>
      <c r="EF57" s="2" t="s">
        <v>426</v>
      </c>
      <c r="EG57" s="2" t="s">
        <v>426</v>
      </c>
      <c r="EH57" s="2" t="s">
        <v>426</v>
      </c>
      <c r="EI57" s="2" t="s">
        <v>426</v>
      </c>
      <c r="EJ57" s="2" t="s">
        <v>426</v>
      </c>
      <c r="EK57" s="2" t="s">
        <v>426</v>
      </c>
      <c r="EL57" s="2" t="s">
        <v>426</v>
      </c>
      <c r="EM57" s="2" t="s">
        <v>426</v>
      </c>
      <c r="EN57" s="2" t="s">
        <v>426</v>
      </c>
      <c r="EO57" s="2" t="s">
        <v>426</v>
      </c>
      <c r="EP57" s="2" t="s">
        <v>426</v>
      </c>
      <c r="EQ57" s="2" t="s">
        <v>426</v>
      </c>
      <c r="ER57" s="2" t="s">
        <v>426</v>
      </c>
      <c r="ES57" s="2" t="s">
        <v>426</v>
      </c>
      <c r="ET57" s="2" t="s">
        <v>426</v>
      </c>
    </row>
    <row r="58" spans="1:150" ht="17.25" customHeight="1" x14ac:dyDescent="0.25">
      <c r="A58" s="20">
        <v>32599685</v>
      </c>
      <c r="B58" s="22">
        <v>45217.733055555553</v>
      </c>
      <c r="C58" s="23" t="s">
        <v>1072</v>
      </c>
      <c r="D58" s="21" t="s">
        <v>1106</v>
      </c>
      <c r="E58" s="21" t="s">
        <v>334</v>
      </c>
      <c r="F58" s="21" t="s">
        <v>361</v>
      </c>
      <c r="G58" s="21" t="s">
        <v>954</v>
      </c>
      <c r="H58" s="21" t="s">
        <v>1152</v>
      </c>
      <c r="I58" s="21" t="s">
        <v>311</v>
      </c>
      <c r="J58" s="21" t="s">
        <v>646</v>
      </c>
      <c r="K58" s="21" t="s">
        <v>78</v>
      </c>
      <c r="L58" s="24" t="s">
        <v>758</v>
      </c>
      <c r="M58" s="24" t="s">
        <v>1144</v>
      </c>
      <c r="N58" s="2" t="s">
        <v>426</v>
      </c>
      <c r="O58" s="3" t="s">
        <v>1144</v>
      </c>
      <c r="P58" s="2" t="s">
        <v>426</v>
      </c>
      <c r="Q58" s="2" t="s">
        <v>755</v>
      </c>
      <c r="R58" s="2" t="s">
        <v>426</v>
      </c>
      <c r="S58" s="2" t="s">
        <v>965</v>
      </c>
      <c r="T58" s="2" t="s">
        <v>211</v>
      </c>
      <c r="U58" s="3" t="s">
        <v>171</v>
      </c>
      <c r="V58" s="2" t="s">
        <v>62</v>
      </c>
      <c r="W58" s="2" t="s">
        <v>941</v>
      </c>
      <c r="X58" s="2" t="s">
        <v>62</v>
      </c>
      <c r="Y58" s="2" t="s">
        <v>941</v>
      </c>
      <c r="Z58" s="2" t="s">
        <v>62</v>
      </c>
      <c r="AA58" s="2" t="s">
        <v>941</v>
      </c>
      <c r="AB58" s="2" t="s">
        <v>941</v>
      </c>
      <c r="AC58" s="2" t="s">
        <v>62</v>
      </c>
      <c r="AD58" s="2" t="s">
        <v>941</v>
      </c>
      <c r="AE58" s="2" t="s">
        <v>426</v>
      </c>
      <c r="AF58" s="2" t="s">
        <v>426</v>
      </c>
      <c r="AG58" s="2" t="s">
        <v>693</v>
      </c>
      <c r="AH58" s="2" t="s">
        <v>785</v>
      </c>
      <c r="AI58" s="2" t="s">
        <v>426</v>
      </c>
      <c r="AJ58" s="3" t="s">
        <v>418</v>
      </c>
      <c r="AK58" s="2" t="s">
        <v>426</v>
      </c>
      <c r="AL58" s="2" t="s">
        <v>426</v>
      </c>
      <c r="AM58" s="2" t="s">
        <v>426</v>
      </c>
      <c r="AN58" s="2" t="s">
        <v>506</v>
      </c>
      <c r="AO58" s="2" t="s">
        <v>221</v>
      </c>
      <c r="AP58" s="2" t="s">
        <v>62</v>
      </c>
      <c r="AQ58" s="2" t="s">
        <v>62</v>
      </c>
      <c r="AR58" s="2" t="s">
        <v>1025</v>
      </c>
      <c r="AS58" s="2" t="s">
        <v>62</v>
      </c>
      <c r="AT58" s="2" t="s">
        <v>204</v>
      </c>
      <c r="AU58" s="2" t="s">
        <v>785</v>
      </c>
      <c r="AV58" s="2" t="s">
        <v>785</v>
      </c>
      <c r="AW58" s="2" t="s">
        <v>426</v>
      </c>
      <c r="AX58" s="2" t="s">
        <v>39</v>
      </c>
      <c r="AY58" s="2" t="s">
        <v>426</v>
      </c>
      <c r="AZ58" s="3" t="s">
        <v>791</v>
      </c>
      <c r="BA58" s="3" t="s">
        <v>257</v>
      </c>
      <c r="BB58" s="1" t="s">
        <v>473</v>
      </c>
      <c r="BC58" s="2" t="s">
        <v>426</v>
      </c>
      <c r="BD58" s="2" t="s">
        <v>426</v>
      </c>
      <c r="BE58" s="2" t="s">
        <v>110</v>
      </c>
      <c r="BF58" s="2" t="s">
        <v>426</v>
      </c>
      <c r="BG58" s="2" t="s">
        <v>426</v>
      </c>
      <c r="BH58" s="2" t="s">
        <v>426</v>
      </c>
      <c r="BI58" s="2" t="s">
        <v>426</v>
      </c>
      <c r="BJ58" s="2" t="s">
        <v>426</v>
      </c>
      <c r="BK58" s="2" t="s">
        <v>426</v>
      </c>
      <c r="BL58" s="2" t="s">
        <v>426</v>
      </c>
      <c r="BM58" s="2" t="s">
        <v>426</v>
      </c>
      <c r="BN58" s="2" t="s">
        <v>426</v>
      </c>
      <c r="BO58" s="2" t="s">
        <v>426</v>
      </c>
      <c r="BP58" s="2" t="s">
        <v>426</v>
      </c>
      <c r="BQ58" s="2" t="s">
        <v>426</v>
      </c>
      <c r="BR58" s="2" t="s">
        <v>426</v>
      </c>
      <c r="BS58" s="2" t="s">
        <v>426</v>
      </c>
      <c r="BT58" s="2" t="s">
        <v>426</v>
      </c>
      <c r="BU58" s="2" t="s">
        <v>426</v>
      </c>
      <c r="BV58" s="2" t="s">
        <v>426</v>
      </c>
      <c r="BW58" s="2" t="s">
        <v>426</v>
      </c>
      <c r="BX58" s="2" t="s">
        <v>426</v>
      </c>
      <c r="BY58" s="2" t="s">
        <v>426</v>
      </c>
      <c r="BZ58" s="2" t="s">
        <v>426</v>
      </c>
      <c r="CA58" s="2" t="s">
        <v>426</v>
      </c>
      <c r="CB58" s="2" t="s">
        <v>426</v>
      </c>
      <c r="CC58" s="2" t="s">
        <v>426</v>
      </c>
      <c r="CD58" s="2" t="s">
        <v>426</v>
      </c>
      <c r="CE58" s="2" t="s">
        <v>426</v>
      </c>
      <c r="CF58" s="2" t="s">
        <v>426</v>
      </c>
      <c r="CG58" s="25" t="s">
        <v>426</v>
      </c>
      <c r="CH58" s="2" t="s">
        <v>426</v>
      </c>
      <c r="CI58" s="2" t="s">
        <v>426</v>
      </c>
      <c r="CJ58" s="2" t="s">
        <v>426</v>
      </c>
      <c r="CK58" s="2" t="s">
        <v>426</v>
      </c>
      <c r="CL58" s="2" t="s">
        <v>426</v>
      </c>
      <c r="CM58" s="2" t="s">
        <v>426</v>
      </c>
      <c r="CN58" s="2" t="s">
        <v>426</v>
      </c>
      <c r="CO58" s="2" t="s">
        <v>426</v>
      </c>
      <c r="CP58" s="2" t="s">
        <v>426</v>
      </c>
      <c r="CQ58" s="2" t="s">
        <v>426</v>
      </c>
      <c r="CR58" s="2" t="s">
        <v>426</v>
      </c>
      <c r="CS58" s="2" t="s">
        <v>426</v>
      </c>
      <c r="CT58" s="2" t="s">
        <v>426</v>
      </c>
      <c r="CU58" s="2" t="s">
        <v>426</v>
      </c>
      <c r="CV58" s="2" t="s">
        <v>426</v>
      </c>
      <c r="CW58" s="2" t="s">
        <v>426</v>
      </c>
      <c r="CX58" s="2" t="s">
        <v>426</v>
      </c>
      <c r="CY58" s="2" t="s">
        <v>426</v>
      </c>
      <c r="CZ58" s="2" t="s">
        <v>426</v>
      </c>
      <c r="DA58" s="2" t="s">
        <v>426</v>
      </c>
      <c r="DB58" s="2" t="s">
        <v>426</v>
      </c>
      <c r="DC58" s="2" t="s">
        <v>426</v>
      </c>
      <c r="DD58" s="2" t="s">
        <v>426</v>
      </c>
      <c r="DE58" s="2" t="s">
        <v>426</v>
      </c>
      <c r="DF58" s="2" t="s">
        <v>426</v>
      </c>
      <c r="DG58" s="2" t="s">
        <v>426</v>
      </c>
      <c r="DH58" s="2" t="s">
        <v>426</v>
      </c>
      <c r="DI58" s="2" t="s">
        <v>426</v>
      </c>
      <c r="DJ58" s="2" t="s">
        <v>426</v>
      </c>
      <c r="DK58" s="2" t="s">
        <v>426</v>
      </c>
      <c r="DL58" s="2" t="s">
        <v>426</v>
      </c>
      <c r="DM58" s="25" t="s">
        <v>426</v>
      </c>
      <c r="DN58" s="2" t="s">
        <v>211</v>
      </c>
      <c r="DO58" s="2" t="s">
        <v>426</v>
      </c>
      <c r="DP58" s="2" t="s">
        <v>211</v>
      </c>
      <c r="DQ58" s="2" t="s">
        <v>426</v>
      </c>
      <c r="DR58" s="2" t="s">
        <v>211</v>
      </c>
      <c r="DS58" s="2" t="s">
        <v>426</v>
      </c>
      <c r="DT58" s="2" t="s">
        <v>211</v>
      </c>
      <c r="DU58" s="2" t="s">
        <v>426</v>
      </c>
      <c r="DV58" s="2" t="s">
        <v>426</v>
      </c>
      <c r="DW58" s="2" t="s">
        <v>426</v>
      </c>
      <c r="DX58" s="2" t="s">
        <v>426</v>
      </c>
      <c r="DY58" s="2" t="s">
        <v>426</v>
      </c>
      <c r="DZ58" s="2" t="s">
        <v>426</v>
      </c>
      <c r="EA58" s="2" t="s">
        <v>426</v>
      </c>
      <c r="EB58" s="2" t="s">
        <v>426</v>
      </c>
      <c r="EC58" s="2" t="s">
        <v>426</v>
      </c>
      <c r="ED58" s="2" t="s">
        <v>426</v>
      </c>
      <c r="EE58" s="2" t="s">
        <v>426</v>
      </c>
      <c r="EF58" s="2" t="s">
        <v>426</v>
      </c>
      <c r="EG58" s="2" t="s">
        <v>426</v>
      </c>
      <c r="EH58" s="2" t="s">
        <v>426</v>
      </c>
      <c r="EI58" s="2" t="s">
        <v>426</v>
      </c>
      <c r="EJ58" s="2" t="s">
        <v>426</v>
      </c>
      <c r="EK58" s="2" t="s">
        <v>426</v>
      </c>
      <c r="EL58" s="2" t="s">
        <v>426</v>
      </c>
      <c r="EM58" s="2" t="s">
        <v>426</v>
      </c>
      <c r="EN58" s="2" t="s">
        <v>426</v>
      </c>
      <c r="EO58" s="2" t="s">
        <v>426</v>
      </c>
      <c r="EP58" s="2" t="s">
        <v>426</v>
      </c>
      <c r="EQ58" s="2" t="s">
        <v>426</v>
      </c>
      <c r="ER58" s="2" t="s">
        <v>426</v>
      </c>
      <c r="ES58" s="2" t="s">
        <v>426</v>
      </c>
      <c r="ET58" s="2" t="s">
        <v>426</v>
      </c>
    </row>
    <row r="59" spans="1:150" ht="17.25" customHeight="1" x14ac:dyDescent="0.25">
      <c r="A59" s="20">
        <v>32611356</v>
      </c>
      <c r="B59" s="22">
        <v>45217.475798611114</v>
      </c>
      <c r="C59" s="23" t="s">
        <v>536</v>
      </c>
      <c r="D59" s="21" t="s">
        <v>718</v>
      </c>
      <c r="E59" s="21" t="s">
        <v>1135</v>
      </c>
      <c r="F59" s="21" t="s">
        <v>361</v>
      </c>
      <c r="G59" s="21" t="s">
        <v>1107</v>
      </c>
      <c r="H59" s="21" t="s">
        <v>1153</v>
      </c>
      <c r="I59" s="21" t="s">
        <v>876</v>
      </c>
      <c r="J59" s="21" t="s">
        <v>797</v>
      </c>
      <c r="K59" s="21" t="s">
        <v>877</v>
      </c>
      <c r="L59" s="24" t="s">
        <v>117</v>
      </c>
      <c r="M59" s="24" t="s">
        <v>1054</v>
      </c>
      <c r="N59" s="2" t="s">
        <v>426</v>
      </c>
      <c r="O59" s="3" t="s">
        <v>1054</v>
      </c>
      <c r="P59" s="2" t="s">
        <v>426</v>
      </c>
      <c r="Q59" s="2" t="s">
        <v>1118</v>
      </c>
      <c r="R59" s="2" t="s">
        <v>426</v>
      </c>
      <c r="S59" s="2" t="s">
        <v>965</v>
      </c>
      <c r="T59" s="2" t="s">
        <v>211</v>
      </c>
      <c r="U59" s="3" t="s">
        <v>1001</v>
      </c>
      <c r="V59" s="2" t="s">
        <v>62</v>
      </c>
      <c r="W59" s="2" t="s">
        <v>941</v>
      </c>
      <c r="X59" s="2" t="s">
        <v>62</v>
      </c>
      <c r="Y59" s="2" t="s">
        <v>941</v>
      </c>
      <c r="Z59" s="2" t="s">
        <v>941</v>
      </c>
      <c r="AA59" s="2" t="s">
        <v>62</v>
      </c>
      <c r="AB59" s="2" t="s">
        <v>62</v>
      </c>
      <c r="AC59" s="2" t="s">
        <v>62</v>
      </c>
      <c r="AD59" s="2" t="s">
        <v>62</v>
      </c>
      <c r="AE59" s="2" t="s">
        <v>426</v>
      </c>
      <c r="AF59" s="2" t="s">
        <v>426</v>
      </c>
      <c r="AG59" s="2" t="s">
        <v>693</v>
      </c>
      <c r="AH59" s="2" t="s">
        <v>224</v>
      </c>
      <c r="AI59" s="2" t="s">
        <v>426</v>
      </c>
      <c r="AJ59" s="3" t="s">
        <v>713</v>
      </c>
      <c r="AK59" s="2" t="s">
        <v>426</v>
      </c>
      <c r="AL59" s="2" t="s">
        <v>426</v>
      </c>
      <c r="AM59" s="2" t="s">
        <v>426</v>
      </c>
      <c r="AN59" s="2" t="s">
        <v>506</v>
      </c>
      <c r="AO59" s="2" t="s">
        <v>221</v>
      </c>
      <c r="AP59" s="2" t="s">
        <v>62</v>
      </c>
      <c r="AQ59" s="2" t="s">
        <v>62</v>
      </c>
      <c r="AR59" s="2" t="s">
        <v>1025</v>
      </c>
      <c r="AS59" s="2" t="s">
        <v>62</v>
      </c>
      <c r="AT59" s="2" t="s">
        <v>204</v>
      </c>
      <c r="AU59" s="2" t="s">
        <v>224</v>
      </c>
      <c r="AV59" s="2" t="s">
        <v>224</v>
      </c>
      <c r="AW59" s="2" t="s">
        <v>426</v>
      </c>
      <c r="AX59" s="2" t="s">
        <v>525</v>
      </c>
      <c r="AY59" s="2" t="s">
        <v>426</v>
      </c>
      <c r="AZ59" s="3" t="s">
        <v>991</v>
      </c>
      <c r="BA59" s="3" t="s">
        <v>438</v>
      </c>
      <c r="BB59" s="1" t="s">
        <v>127</v>
      </c>
      <c r="BC59" s="2" t="s">
        <v>426</v>
      </c>
      <c r="BD59" s="2" t="s">
        <v>426</v>
      </c>
      <c r="BE59" s="2" t="s">
        <v>569</v>
      </c>
      <c r="BF59" s="2" t="s">
        <v>426</v>
      </c>
      <c r="BG59" s="2" t="s">
        <v>426</v>
      </c>
      <c r="BH59" s="2" t="s">
        <v>426</v>
      </c>
      <c r="BI59" s="2" t="s">
        <v>426</v>
      </c>
      <c r="BJ59" s="2" t="s">
        <v>426</v>
      </c>
      <c r="BK59" s="2" t="s">
        <v>426</v>
      </c>
      <c r="BL59" s="2" t="s">
        <v>426</v>
      </c>
      <c r="BM59" s="2" t="s">
        <v>62</v>
      </c>
      <c r="BN59" s="2" t="s">
        <v>541</v>
      </c>
      <c r="BO59" s="2" t="s">
        <v>62</v>
      </c>
      <c r="BP59" s="2" t="s">
        <v>426</v>
      </c>
      <c r="BQ59" s="2" t="s">
        <v>426</v>
      </c>
      <c r="BR59" s="2" t="s">
        <v>426</v>
      </c>
      <c r="BS59" s="2" t="s">
        <v>426</v>
      </c>
      <c r="BT59" s="2" t="s">
        <v>426</v>
      </c>
      <c r="BU59" s="2" t="s">
        <v>426</v>
      </c>
      <c r="BV59" s="2" t="s">
        <v>426</v>
      </c>
      <c r="BW59" s="2" t="s">
        <v>426</v>
      </c>
      <c r="BX59" s="2" t="s">
        <v>426</v>
      </c>
      <c r="BY59" s="2" t="s">
        <v>426</v>
      </c>
      <c r="BZ59" s="2" t="s">
        <v>426</v>
      </c>
      <c r="CA59" s="2" t="s">
        <v>426</v>
      </c>
      <c r="CB59" s="2" t="s">
        <v>426</v>
      </c>
      <c r="CC59" s="2" t="s">
        <v>426</v>
      </c>
      <c r="CD59" s="2" t="s">
        <v>426</v>
      </c>
      <c r="CE59" s="2" t="s">
        <v>426</v>
      </c>
      <c r="CF59" s="2" t="s">
        <v>426</v>
      </c>
      <c r="CG59" s="25" t="s">
        <v>426</v>
      </c>
      <c r="CH59" s="2" t="s">
        <v>426</v>
      </c>
      <c r="CI59" s="2" t="s">
        <v>1093</v>
      </c>
      <c r="CJ59" s="2" t="s">
        <v>1037</v>
      </c>
      <c r="CK59" s="3" t="s">
        <v>536</v>
      </c>
      <c r="CL59" s="2" t="s">
        <v>523</v>
      </c>
      <c r="CM59" s="2" t="s">
        <v>639</v>
      </c>
      <c r="CN59" s="2" t="s">
        <v>772</v>
      </c>
      <c r="CO59" s="2" t="s">
        <v>561</v>
      </c>
      <c r="CP59" s="2" t="s">
        <v>879</v>
      </c>
      <c r="CQ59" s="2" t="s">
        <v>426</v>
      </c>
      <c r="CR59" s="2" t="s">
        <v>141</v>
      </c>
      <c r="CS59" s="2" t="s">
        <v>141</v>
      </c>
      <c r="CT59" s="2" t="s">
        <v>166</v>
      </c>
      <c r="CU59" s="2" t="s">
        <v>1027</v>
      </c>
      <c r="CV59" s="2" t="s">
        <v>1112</v>
      </c>
      <c r="CW59" s="2" t="s">
        <v>678</v>
      </c>
      <c r="CX59" s="2" t="s">
        <v>786</v>
      </c>
      <c r="CY59" s="2" t="s">
        <v>660</v>
      </c>
      <c r="CZ59" s="2" t="s">
        <v>755</v>
      </c>
      <c r="DA59" s="2" t="s">
        <v>786</v>
      </c>
      <c r="DB59" s="2" t="s">
        <v>256</v>
      </c>
      <c r="DC59" s="2" t="s">
        <v>464</v>
      </c>
      <c r="DD59" s="2" t="s">
        <v>731</v>
      </c>
      <c r="DE59" s="2" t="s">
        <v>141</v>
      </c>
      <c r="DF59" s="2" t="s">
        <v>516</v>
      </c>
      <c r="DG59" s="2" t="s">
        <v>728</v>
      </c>
      <c r="DH59" s="2" t="s">
        <v>516</v>
      </c>
      <c r="DI59" s="2" t="s">
        <v>728</v>
      </c>
      <c r="DJ59" s="2" t="s">
        <v>728</v>
      </c>
      <c r="DK59" s="2" t="s">
        <v>914</v>
      </c>
      <c r="DL59" s="2" t="s">
        <v>786</v>
      </c>
      <c r="DM59" s="25" t="s">
        <v>682</v>
      </c>
      <c r="DN59" s="2" t="s">
        <v>211</v>
      </c>
      <c r="DO59" s="2" t="s">
        <v>682</v>
      </c>
      <c r="DP59" s="2" t="s">
        <v>211</v>
      </c>
      <c r="DQ59" s="2" t="s">
        <v>682</v>
      </c>
      <c r="DR59" s="2" t="s">
        <v>211</v>
      </c>
      <c r="DS59" s="2" t="s">
        <v>682</v>
      </c>
      <c r="DT59" s="2" t="s">
        <v>211</v>
      </c>
      <c r="DU59" s="2" t="s">
        <v>426</v>
      </c>
      <c r="DV59" s="2" t="s">
        <v>426</v>
      </c>
      <c r="DW59" s="2" t="s">
        <v>426</v>
      </c>
      <c r="DX59" s="2" t="s">
        <v>426</v>
      </c>
      <c r="DY59" s="2" t="s">
        <v>426</v>
      </c>
      <c r="DZ59" s="2" t="s">
        <v>426</v>
      </c>
      <c r="EA59" s="2" t="s">
        <v>426</v>
      </c>
      <c r="EB59" s="2" t="s">
        <v>426</v>
      </c>
      <c r="EC59" s="2" t="s">
        <v>426</v>
      </c>
      <c r="ED59" s="2" t="s">
        <v>426</v>
      </c>
      <c r="EE59" s="2" t="s">
        <v>426</v>
      </c>
      <c r="EF59" s="2" t="s">
        <v>426</v>
      </c>
      <c r="EG59" s="2" t="s">
        <v>426</v>
      </c>
      <c r="EH59" s="2" t="s">
        <v>426</v>
      </c>
      <c r="EI59" s="2" t="s">
        <v>426</v>
      </c>
      <c r="EJ59" s="2" t="s">
        <v>426</v>
      </c>
      <c r="EK59" s="2" t="s">
        <v>426</v>
      </c>
      <c r="EL59" s="2" t="s">
        <v>426</v>
      </c>
      <c r="EM59" s="2" t="s">
        <v>426</v>
      </c>
      <c r="EN59" s="2" t="s">
        <v>426</v>
      </c>
      <c r="EO59" s="2" t="s">
        <v>426</v>
      </c>
      <c r="EP59" s="2" t="s">
        <v>426</v>
      </c>
      <c r="EQ59" s="2" t="s">
        <v>426</v>
      </c>
      <c r="ER59" s="2" t="s">
        <v>426</v>
      </c>
      <c r="ES59" s="2" t="s">
        <v>426</v>
      </c>
      <c r="ET59" s="2" t="s">
        <v>426</v>
      </c>
    </row>
    <row r="60" spans="1:150" ht="17.25" customHeight="1" x14ac:dyDescent="0.25">
      <c r="A60" s="20">
        <v>32611357</v>
      </c>
      <c r="B60" s="22">
        <v>45217.504652777781</v>
      </c>
      <c r="C60" s="23" t="s">
        <v>536</v>
      </c>
      <c r="D60" s="21" t="s">
        <v>629</v>
      </c>
      <c r="E60" s="21" t="s">
        <v>735</v>
      </c>
      <c r="F60" s="21" t="s">
        <v>361</v>
      </c>
      <c r="G60" s="21" t="s">
        <v>1107</v>
      </c>
      <c r="H60" s="21" t="s">
        <v>1154</v>
      </c>
      <c r="I60" s="21" t="s">
        <v>81</v>
      </c>
      <c r="J60" s="21" t="s">
        <v>797</v>
      </c>
      <c r="K60" s="21" t="s">
        <v>877</v>
      </c>
      <c r="L60" s="24" t="s">
        <v>117</v>
      </c>
      <c r="M60" s="24" t="s">
        <v>911</v>
      </c>
      <c r="N60" s="2" t="s">
        <v>426</v>
      </c>
      <c r="O60" s="3" t="s">
        <v>911</v>
      </c>
      <c r="P60" s="2" t="s">
        <v>426</v>
      </c>
      <c r="Q60" s="2" t="s">
        <v>1118</v>
      </c>
      <c r="R60" s="2" t="s">
        <v>426</v>
      </c>
      <c r="S60" s="2" t="s">
        <v>965</v>
      </c>
      <c r="T60" s="2" t="s">
        <v>211</v>
      </c>
      <c r="U60" s="3" t="s">
        <v>1001</v>
      </c>
      <c r="V60" s="2" t="s">
        <v>62</v>
      </c>
      <c r="W60" s="2" t="s">
        <v>62</v>
      </c>
      <c r="X60" s="2" t="s">
        <v>62</v>
      </c>
      <c r="Y60" s="2" t="s">
        <v>62</v>
      </c>
      <c r="Z60" s="2" t="s">
        <v>941</v>
      </c>
      <c r="AA60" s="2" t="s">
        <v>941</v>
      </c>
      <c r="AB60" s="2" t="s">
        <v>941</v>
      </c>
      <c r="AC60" s="2" t="s">
        <v>62</v>
      </c>
      <c r="AD60" s="2" t="s">
        <v>62</v>
      </c>
      <c r="AE60" s="2" t="s">
        <v>426</v>
      </c>
      <c r="AF60" s="2" t="s">
        <v>426</v>
      </c>
      <c r="AG60" s="2" t="s">
        <v>693</v>
      </c>
      <c r="AH60" s="2" t="s">
        <v>167</v>
      </c>
      <c r="AI60" s="2" t="s">
        <v>426</v>
      </c>
      <c r="AJ60" s="3" t="s">
        <v>377</v>
      </c>
      <c r="AK60" s="2" t="s">
        <v>426</v>
      </c>
      <c r="AL60" s="2" t="s">
        <v>426</v>
      </c>
      <c r="AM60" s="2" t="s">
        <v>426</v>
      </c>
      <c r="AN60" s="2" t="s">
        <v>506</v>
      </c>
      <c r="AO60" s="2" t="s">
        <v>221</v>
      </c>
      <c r="AP60" s="2" t="s">
        <v>62</v>
      </c>
      <c r="AQ60" s="2" t="s">
        <v>62</v>
      </c>
      <c r="AR60" s="2" t="s">
        <v>1025</v>
      </c>
      <c r="AS60" s="2" t="s">
        <v>62</v>
      </c>
      <c r="AT60" s="2" t="s">
        <v>204</v>
      </c>
      <c r="AU60" s="2" t="s">
        <v>167</v>
      </c>
      <c r="AV60" s="2" t="s">
        <v>167</v>
      </c>
      <c r="AW60" s="2" t="s">
        <v>426</v>
      </c>
      <c r="AX60" s="2" t="s">
        <v>288</v>
      </c>
      <c r="AY60" s="2" t="s">
        <v>426</v>
      </c>
      <c r="AZ60" s="3" t="s">
        <v>953</v>
      </c>
      <c r="BA60" s="3" t="s">
        <v>784</v>
      </c>
      <c r="BB60" s="1" t="s">
        <v>722</v>
      </c>
      <c r="BC60" s="2" t="s">
        <v>426</v>
      </c>
      <c r="BD60" s="2" t="s">
        <v>426</v>
      </c>
      <c r="BE60" s="2" t="s">
        <v>441</v>
      </c>
      <c r="BF60" s="2" t="s">
        <v>426</v>
      </c>
      <c r="BG60" s="2" t="s">
        <v>426</v>
      </c>
      <c r="BH60" s="2" t="s">
        <v>426</v>
      </c>
      <c r="BI60" s="2" t="s">
        <v>426</v>
      </c>
      <c r="BJ60" s="2" t="s">
        <v>426</v>
      </c>
      <c r="BK60" s="2" t="s">
        <v>426</v>
      </c>
      <c r="BL60" s="2" t="s">
        <v>426</v>
      </c>
      <c r="BM60" s="2" t="s">
        <v>62</v>
      </c>
      <c r="BN60" s="2" t="s">
        <v>541</v>
      </c>
      <c r="BO60" s="2" t="s">
        <v>62</v>
      </c>
      <c r="BP60" s="2" t="s">
        <v>426</v>
      </c>
      <c r="BQ60" s="2" t="s">
        <v>426</v>
      </c>
      <c r="BR60" s="2" t="s">
        <v>426</v>
      </c>
      <c r="BS60" s="2" t="s">
        <v>426</v>
      </c>
      <c r="BT60" s="2" t="s">
        <v>426</v>
      </c>
      <c r="BU60" s="2" t="s">
        <v>426</v>
      </c>
      <c r="BV60" s="2" t="s">
        <v>426</v>
      </c>
      <c r="BW60" s="2" t="s">
        <v>426</v>
      </c>
      <c r="BX60" s="2" t="s">
        <v>426</v>
      </c>
      <c r="BY60" s="2" t="s">
        <v>426</v>
      </c>
      <c r="BZ60" s="2" t="s">
        <v>426</v>
      </c>
      <c r="CA60" s="2" t="s">
        <v>426</v>
      </c>
      <c r="CB60" s="2" t="s">
        <v>426</v>
      </c>
      <c r="CC60" s="2" t="s">
        <v>426</v>
      </c>
      <c r="CD60" s="2" t="s">
        <v>426</v>
      </c>
      <c r="CE60" s="2" t="s">
        <v>426</v>
      </c>
      <c r="CF60" s="2" t="s">
        <v>426</v>
      </c>
      <c r="CG60" s="25" t="s">
        <v>426</v>
      </c>
      <c r="CH60" s="2" t="s">
        <v>426</v>
      </c>
      <c r="CI60" s="2" t="s">
        <v>1093</v>
      </c>
      <c r="CJ60" s="2" t="s">
        <v>1037</v>
      </c>
      <c r="CK60" s="3" t="s">
        <v>536</v>
      </c>
      <c r="CL60" s="2" t="s">
        <v>523</v>
      </c>
      <c r="CM60" s="2" t="s">
        <v>639</v>
      </c>
      <c r="CN60" s="2" t="s">
        <v>772</v>
      </c>
      <c r="CO60" s="2" t="s">
        <v>561</v>
      </c>
      <c r="CP60" s="2" t="s">
        <v>879</v>
      </c>
      <c r="CQ60" s="2" t="s">
        <v>426</v>
      </c>
      <c r="CR60" s="2" t="s">
        <v>141</v>
      </c>
      <c r="CS60" s="2" t="s">
        <v>141</v>
      </c>
      <c r="CT60" s="2" t="s">
        <v>166</v>
      </c>
      <c r="CU60" s="2" t="s">
        <v>1027</v>
      </c>
      <c r="CV60" s="2" t="s">
        <v>1112</v>
      </c>
      <c r="CW60" s="2" t="s">
        <v>678</v>
      </c>
      <c r="CX60" s="2" t="s">
        <v>786</v>
      </c>
      <c r="CY60" s="2" t="s">
        <v>14</v>
      </c>
      <c r="CZ60" s="2" t="s">
        <v>755</v>
      </c>
      <c r="DA60" s="2" t="s">
        <v>786</v>
      </c>
      <c r="DB60" s="2" t="s">
        <v>256</v>
      </c>
      <c r="DC60" s="2" t="s">
        <v>464</v>
      </c>
      <c r="DD60" s="2" t="s">
        <v>731</v>
      </c>
      <c r="DE60" s="2" t="s">
        <v>141</v>
      </c>
      <c r="DF60" s="2" t="s">
        <v>516</v>
      </c>
      <c r="DG60" s="2" t="s">
        <v>728</v>
      </c>
      <c r="DH60" s="2" t="s">
        <v>516</v>
      </c>
      <c r="DI60" s="2" t="s">
        <v>728</v>
      </c>
      <c r="DJ60" s="2" t="s">
        <v>728</v>
      </c>
      <c r="DK60" s="2" t="s">
        <v>914</v>
      </c>
      <c r="DL60" s="2" t="s">
        <v>786</v>
      </c>
      <c r="DM60" s="25" t="s">
        <v>682</v>
      </c>
      <c r="DN60" s="2" t="s">
        <v>211</v>
      </c>
      <c r="DO60" s="2" t="s">
        <v>682</v>
      </c>
      <c r="DP60" s="2" t="s">
        <v>211</v>
      </c>
      <c r="DQ60" s="2" t="s">
        <v>682</v>
      </c>
      <c r="DR60" s="2" t="s">
        <v>211</v>
      </c>
      <c r="DS60" s="2" t="s">
        <v>682</v>
      </c>
      <c r="DT60" s="2" t="s">
        <v>211</v>
      </c>
      <c r="DU60" s="2" t="s">
        <v>426</v>
      </c>
      <c r="DV60" s="2" t="s">
        <v>426</v>
      </c>
      <c r="DW60" s="2" t="s">
        <v>426</v>
      </c>
      <c r="DX60" s="2" t="s">
        <v>426</v>
      </c>
      <c r="DY60" s="2" t="s">
        <v>426</v>
      </c>
      <c r="DZ60" s="2" t="s">
        <v>426</v>
      </c>
      <c r="EA60" s="2" t="s">
        <v>426</v>
      </c>
      <c r="EB60" s="2" t="s">
        <v>426</v>
      </c>
      <c r="EC60" s="2" t="s">
        <v>426</v>
      </c>
      <c r="ED60" s="2" t="s">
        <v>426</v>
      </c>
      <c r="EE60" s="2" t="s">
        <v>426</v>
      </c>
      <c r="EF60" s="2" t="s">
        <v>426</v>
      </c>
      <c r="EG60" s="2" t="s">
        <v>426</v>
      </c>
      <c r="EH60" s="2" t="s">
        <v>426</v>
      </c>
      <c r="EI60" s="2" t="s">
        <v>426</v>
      </c>
      <c r="EJ60" s="2" t="s">
        <v>426</v>
      </c>
      <c r="EK60" s="2" t="s">
        <v>426</v>
      </c>
      <c r="EL60" s="2" t="s">
        <v>426</v>
      </c>
      <c r="EM60" s="2" t="s">
        <v>426</v>
      </c>
      <c r="EN60" s="2" t="s">
        <v>426</v>
      </c>
      <c r="EO60" s="2" t="s">
        <v>426</v>
      </c>
      <c r="EP60" s="2" t="s">
        <v>426</v>
      </c>
      <c r="EQ60" s="2" t="s">
        <v>426</v>
      </c>
      <c r="ER60" s="2" t="s">
        <v>426</v>
      </c>
      <c r="ES60" s="2" t="s">
        <v>426</v>
      </c>
      <c r="ET60" s="2" t="s">
        <v>426</v>
      </c>
    </row>
    <row r="61" spans="1:150" ht="17.25" customHeight="1" x14ac:dyDescent="0.25">
      <c r="A61" s="20">
        <v>32611360</v>
      </c>
      <c r="B61" s="22">
        <v>45217.671770833331</v>
      </c>
      <c r="C61" s="23" t="s">
        <v>536</v>
      </c>
      <c r="D61" s="21" t="s">
        <v>1108</v>
      </c>
      <c r="E61" s="21" t="s">
        <v>701</v>
      </c>
      <c r="F61" s="21" t="s">
        <v>361</v>
      </c>
      <c r="G61" s="21" t="s">
        <v>1107</v>
      </c>
      <c r="H61" s="21" t="s">
        <v>1154</v>
      </c>
      <c r="I61" s="21" t="s">
        <v>231</v>
      </c>
      <c r="J61" s="21" t="s">
        <v>848</v>
      </c>
      <c r="K61" s="21" t="s">
        <v>877</v>
      </c>
      <c r="L61" s="24" t="s">
        <v>117</v>
      </c>
      <c r="M61" s="24" t="s">
        <v>657</v>
      </c>
      <c r="N61" s="2" t="s">
        <v>426</v>
      </c>
      <c r="O61" s="3" t="s">
        <v>657</v>
      </c>
      <c r="P61" s="2" t="s">
        <v>426</v>
      </c>
      <c r="Q61" s="2" t="s">
        <v>1118</v>
      </c>
      <c r="R61" s="2" t="s">
        <v>426</v>
      </c>
      <c r="S61" s="2" t="s">
        <v>965</v>
      </c>
      <c r="T61" s="2" t="s">
        <v>211</v>
      </c>
      <c r="U61" s="3" t="s">
        <v>452</v>
      </c>
      <c r="V61" s="2" t="s">
        <v>62</v>
      </c>
      <c r="W61" s="2" t="s">
        <v>62</v>
      </c>
      <c r="X61" s="2" t="s">
        <v>941</v>
      </c>
      <c r="Y61" s="2" t="s">
        <v>62</v>
      </c>
      <c r="Z61" s="2" t="s">
        <v>941</v>
      </c>
      <c r="AA61" s="2" t="s">
        <v>941</v>
      </c>
      <c r="AB61" s="2" t="s">
        <v>941</v>
      </c>
      <c r="AC61" s="2" t="s">
        <v>62</v>
      </c>
      <c r="AD61" s="2" t="s">
        <v>62</v>
      </c>
      <c r="AE61" s="2" t="s">
        <v>426</v>
      </c>
      <c r="AF61" s="2" t="s">
        <v>426</v>
      </c>
      <c r="AG61" s="2" t="s">
        <v>693</v>
      </c>
      <c r="AH61" s="2" t="s">
        <v>55</v>
      </c>
      <c r="AI61" s="2" t="s">
        <v>426</v>
      </c>
      <c r="AJ61" s="3" t="s">
        <v>1004</v>
      </c>
      <c r="AK61" s="2" t="s">
        <v>426</v>
      </c>
      <c r="AL61" s="2" t="s">
        <v>426</v>
      </c>
      <c r="AM61" s="2" t="s">
        <v>426</v>
      </c>
      <c r="AN61" s="2" t="s">
        <v>506</v>
      </c>
      <c r="AO61" s="2" t="s">
        <v>221</v>
      </c>
      <c r="AP61" s="2" t="s">
        <v>62</v>
      </c>
      <c r="AQ61" s="2" t="s">
        <v>62</v>
      </c>
      <c r="AR61" s="2" t="s">
        <v>1025</v>
      </c>
      <c r="AS61" s="2" t="s">
        <v>62</v>
      </c>
      <c r="AT61" s="2" t="s">
        <v>204</v>
      </c>
      <c r="AU61" s="2" t="s">
        <v>55</v>
      </c>
      <c r="AV61" s="2" t="s">
        <v>55</v>
      </c>
      <c r="AW61" s="2" t="s">
        <v>426</v>
      </c>
      <c r="AX61" s="2" t="s">
        <v>831</v>
      </c>
      <c r="AY61" s="2" t="s">
        <v>426</v>
      </c>
      <c r="AZ61" s="3" t="s">
        <v>281</v>
      </c>
      <c r="BA61" s="3" t="s">
        <v>124</v>
      </c>
      <c r="BB61" s="1" t="s">
        <v>820</v>
      </c>
      <c r="BC61" s="2" t="s">
        <v>426</v>
      </c>
      <c r="BD61" s="2" t="s">
        <v>426</v>
      </c>
      <c r="BE61" s="2" t="s">
        <v>778</v>
      </c>
      <c r="BF61" s="2" t="s">
        <v>426</v>
      </c>
      <c r="BG61" s="2" t="s">
        <v>426</v>
      </c>
      <c r="BH61" s="2" t="s">
        <v>426</v>
      </c>
      <c r="BI61" s="2" t="s">
        <v>426</v>
      </c>
      <c r="BJ61" s="2" t="s">
        <v>426</v>
      </c>
      <c r="BK61" s="2" t="s">
        <v>426</v>
      </c>
      <c r="BL61" s="2" t="s">
        <v>426</v>
      </c>
      <c r="BM61" s="2" t="s">
        <v>426</v>
      </c>
      <c r="BN61" s="2" t="s">
        <v>426</v>
      </c>
      <c r="BO61" s="2" t="s">
        <v>426</v>
      </c>
      <c r="BP61" s="2" t="s">
        <v>426</v>
      </c>
      <c r="BQ61" s="2" t="s">
        <v>426</v>
      </c>
      <c r="BR61" s="2" t="s">
        <v>426</v>
      </c>
      <c r="BS61" s="2" t="s">
        <v>426</v>
      </c>
      <c r="BT61" s="2" t="s">
        <v>426</v>
      </c>
      <c r="BU61" s="2" t="s">
        <v>426</v>
      </c>
      <c r="BV61" s="2" t="s">
        <v>426</v>
      </c>
      <c r="BW61" s="2" t="s">
        <v>426</v>
      </c>
      <c r="BX61" s="2" t="s">
        <v>426</v>
      </c>
      <c r="BY61" s="2" t="s">
        <v>426</v>
      </c>
      <c r="BZ61" s="2" t="s">
        <v>426</v>
      </c>
      <c r="CA61" s="2" t="s">
        <v>426</v>
      </c>
      <c r="CB61" s="2" t="s">
        <v>426</v>
      </c>
      <c r="CC61" s="2" t="s">
        <v>426</v>
      </c>
      <c r="CD61" s="2" t="s">
        <v>426</v>
      </c>
      <c r="CE61" s="2" t="s">
        <v>426</v>
      </c>
      <c r="CF61" s="2" t="s">
        <v>426</v>
      </c>
      <c r="CG61" s="25" t="s">
        <v>426</v>
      </c>
      <c r="CH61" s="2" t="s">
        <v>426</v>
      </c>
      <c r="CI61" s="2" t="s">
        <v>426</v>
      </c>
      <c r="CJ61" s="2" t="s">
        <v>426</v>
      </c>
      <c r="CK61" s="2" t="s">
        <v>426</v>
      </c>
      <c r="CL61" s="2" t="s">
        <v>426</v>
      </c>
      <c r="CM61" s="2" t="s">
        <v>426</v>
      </c>
      <c r="CN61" s="2" t="s">
        <v>426</v>
      </c>
      <c r="CO61" s="2" t="s">
        <v>426</v>
      </c>
      <c r="CP61" s="2" t="s">
        <v>426</v>
      </c>
      <c r="CQ61" s="2" t="s">
        <v>426</v>
      </c>
      <c r="CR61" s="2" t="s">
        <v>426</v>
      </c>
      <c r="CS61" s="2" t="s">
        <v>426</v>
      </c>
      <c r="CT61" s="2" t="s">
        <v>426</v>
      </c>
      <c r="CU61" s="2" t="s">
        <v>426</v>
      </c>
      <c r="CV61" s="2" t="s">
        <v>426</v>
      </c>
      <c r="CW61" s="2" t="s">
        <v>426</v>
      </c>
      <c r="CX61" s="2" t="s">
        <v>426</v>
      </c>
      <c r="CY61" s="2" t="s">
        <v>426</v>
      </c>
      <c r="CZ61" s="2" t="s">
        <v>426</v>
      </c>
      <c r="DA61" s="2" t="s">
        <v>426</v>
      </c>
      <c r="DB61" s="2" t="s">
        <v>426</v>
      </c>
      <c r="DC61" s="2" t="s">
        <v>426</v>
      </c>
      <c r="DD61" s="2" t="s">
        <v>426</v>
      </c>
      <c r="DE61" s="2" t="s">
        <v>426</v>
      </c>
      <c r="DF61" s="2" t="s">
        <v>426</v>
      </c>
      <c r="DG61" s="2" t="s">
        <v>426</v>
      </c>
      <c r="DH61" s="2" t="s">
        <v>426</v>
      </c>
      <c r="DI61" s="2" t="s">
        <v>426</v>
      </c>
      <c r="DJ61" s="2" t="s">
        <v>426</v>
      </c>
      <c r="DK61" s="2" t="s">
        <v>426</v>
      </c>
      <c r="DL61" s="2" t="s">
        <v>426</v>
      </c>
      <c r="DM61" s="25" t="s">
        <v>426</v>
      </c>
      <c r="DN61" s="2" t="s">
        <v>211</v>
      </c>
      <c r="DO61" s="2" t="s">
        <v>426</v>
      </c>
      <c r="DP61" s="2" t="s">
        <v>211</v>
      </c>
      <c r="DQ61" s="2" t="s">
        <v>426</v>
      </c>
      <c r="DR61" s="2" t="s">
        <v>211</v>
      </c>
      <c r="DS61" s="2" t="s">
        <v>426</v>
      </c>
      <c r="DT61" s="2" t="s">
        <v>211</v>
      </c>
      <c r="DU61" s="2" t="s">
        <v>426</v>
      </c>
      <c r="DV61" s="2" t="s">
        <v>426</v>
      </c>
      <c r="DW61" s="2" t="s">
        <v>426</v>
      </c>
      <c r="DX61" s="2" t="s">
        <v>426</v>
      </c>
      <c r="DY61" s="2" t="s">
        <v>426</v>
      </c>
      <c r="DZ61" s="2" t="s">
        <v>426</v>
      </c>
      <c r="EA61" s="2" t="s">
        <v>426</v>
      </c>
      <c r="EB61" s="2" t="s">
        <v>426</v>
      </c>
      <c r="EC61" s="2" t="s">
        <v>426</v>
      </c>
      <c r="ED61" s="2" t="s">
        <v>426</v>
      </c>
      <c r="EE61" s="2" t="s">
        <v>426</v>
      </c>
      <c r="EF61" s="2" t="s">
        <v>426</v>
      </c>
      <c r="EG61" s="2" t="s">
        <v>426</v>
      </c>
      <c r="EH61" s="2" t="s">
        <v>426</v>
      </c>
      <c r="EI61" s="2" t="s">
        <v>426</v>
      </c>
      <c r="EJ61" s="2" t="s">
        <v>426</v>
      </c>
      <c r="EK61" s="2" t="s">
        <v>426</v>
      </c>
      <c r="EL61" s="2" t="s">
        <v>426</v>
      </c>
      <c r="EM61" s="2" t="s">
        <v>426</v>
      </c>
      <c r="EN61" s="2" t="s">
        <v>426</v>
      </c>
      <c r="EO61" s="2" t="s">
        <v>426</v>
      </c>
      <c r="EP61" s="2" t="s">
        <v>426</v>
      </c>
      <c r="EQ61" s="2" t="s">
        <v>426</v>
      </c>
      <c r="ER61" s="2" t="s">
        <v>426</v>
      </c>
      <c r="ES61" s="2" t="s">
        <v>426</v>
      </c>
      <c r="ET61" s="2" t="s">
        <v>426</v>
      </c>
    </row>
    <row r="62" spans="1:150" ht="17.25" customHeight="1" x14ac:dyDescent="0.25">
      <c r="A62" s="20">
        <v>32637090</v>
      </c>
      <c r="B62" s="22">
        <v>45218.743773148148</v>
      </c>
      <c r="C62" s="23" t="s">
        <v>1128</v>
      </c>
      <c r="D62" s="21" t="s">
        <v>261</v>
      </c>
      <c r="E62" s="21" t="s">
        <v>770</v>
      </c>
      <c r="F62" s="21" t="s">
        <v>361</v>
      </c>
      <c r="G62" s="21" t="s">
        <v>403</v>
      </c>
      <c r="H62" s="21" t="s">
        <v>1153</v>
      </c>
      <c r="I62" s="21" t="s">
        <v>477</v>
      </c>
      <c r="J62" s="21" t="s">
        <v>467</v>
      </c>
      <c r="K62" s="21" t="s">
        <v>164</v>
      </c>
      <c r="L62" s="24" t="s">
        <v>12</v>
      </c>
      <c r="M62" s="24" t="s">
        <v>1138</v>
      </c>
      <c r="N62" s="2" t="s">
        <v>426</v>
      </c>
      <c r="O62" s="3" t="s">
        <v>1138</v>
      </c>
      <c r="P62" s="2" t="s">
        <v>426</v>
      </c>
      <c r="Q62" s="2" t="s">
        <v>755</v>
      </c>
      <c r="R62" s="2" t="s">
        <v>426</v>
      </c>
      <c r="S62" s="2" t="s">
        <v>965</v>
      </c>
      <c r="T62" s="2" t="s">
        <v>211</v>
      </c>
      <c r="U62" s="3" t="s">
        <v>452</v>
      </c>
      <c r="V62" s="2" t="s">
        <v>62</v>
      </c>
      <c r="W62" s="2" t="s">
        <v>62</v>
      </c>
      <c r="X62" s="2" t="s">
        <v>62</v>
      </c>
      <c r="Y62" s="2" t="s">
        <v>62</v>
      </c>
      <c r="Z62" s="2" t="s">
        <v>62</v>
      </c>
      <c r="AA62" s="2" t="s">
        <v>941</v>
      </c>
      <c r="AB62" s="2" t="s">
        <v>941</v>
      </c>
      <c r="AC62" s="2" t="s">
        <v>941</v>
      </c>
      <c r="AD62" s="2" t="s">
        <v>941</v>
      </c>
      <c r="AE62" s="2" t="s">
        <v>426</v>
      </c>
      <c r="AF62" s="2" t="s">
        <v>426</v>
      </c>
      <c r="AG62" s="2" t="s">
        <v>693</v>
      </c>
      <c r="AH62" s="2" t="s">
        <v>589</v>
      </c>
      <c r="AI62" s="2" t="s">
        <v>426</v>
      </c>
      <c r="AJ62" s="3" t="s">
        <v>996</v>
      </c>
      <c r="AK62" s="2" t="s">
        <v>426</v>
      </c>
      <c r="AL62" s="2" t="s">
        <v>426</v>
      </c>
      <c r="AM62" s="2" t="s">
        <v>426</v>
      </c>
      <c r="AN62" s="2" t="s">
        <v>506</v>
      </c>
      <c r="AO62" s="2" t="s">
        <v>221</v>
      </c>
      <c r="AP62" s="2" t="s">
        <v>62</v>
      </c>
      <c r="AQ62" s="2" t="s">
        <v>62</v>
      </c>
      <c r="AR62" s="2" t="s">
        <v>1025</v>
      </c>
      <c r="AS62" s="2" t="s">
        <v>62</v>
      </c>
      <c r="AT62" s="2" t="s">
        <v>204</v>
      </c>
      <c r="AU62" s="2" t="s">
        <v>589</v>
      </c>
      <c r="AV62" s="2" t="s">
        <v>589</v>
      </c>
      <c r="AW62" s="2" t="s">
        <v>426</v>
      </c>
      <c r="AX62" s="2" t="s">
        <v>46</v>
      </c>
      <c r="AY62" s="2" t="s">
        <v>426</v>
      </c>
      <c r="AZ62" s="3" t="s">
        <v>239</v>
      </c>
      <c r="BA62" s="3" t="s">
        <v>816</v>
      </c>
      <c r="BB62" s="1" t="s">
        <v>112</v>
      </c>
      <c r="BC62" s="2" t="s">
        <v>426</v>
      </c>
      <c r="BD62" s="2" t="s">
        <v>426</v>
      </c>
      <c r="BE62" s="2" t="s">
        <v>620</v>
      </c>
      <c r="BF62" s="2" t="s">
        <v>426</v>
      </c>
      <c r="BG62" s="2" t="s">
        <v>426</v>
      </c>
      <c r="BH62" s="2" t="s">
        <v>426</v>
      </c>
      <c r="BI62" s="2" t="s">
        <v>426</v>
      </c>
      <c r="BJ62" s="2" t="s">
        <v>426</v>
      </c>
      <c r="BK62" s="2" t="s">
        <v>426</v>
      </c>
      <c r="BL62" s="2" t="s">
        <v>426</v>
      </c>
      <c r="BM62" s="2" t="s">
        <v>960</v>
      </c>
      <c r="BN62" s="2" t="s">
        <v>62</v>
      </c>
      <c r="BO62" s="2" t="s">
        <v>62</v>
      </c>
      <c r="BP62" s="2" t="s">
        <v>988</v>
      </c>
      <c r="BQ62" s="2" t="s">
        <v>744</v>
      </c>
      <c r="BR62" s="2" t="s">
        <v>769</v>
      </c>
      <c r="BS62" s="2" t="s">
        <v>426</v>
      </c>
      <c r="BT62" s="2" t="s">
        <v>352</v>
      </c>
      <c r="BU62" s="2" t="s">
        <v>832</v>
      </c>
      <c r="BV62" s="2" t="s">
        <v>832</v>
      </c>
      <c r="BW62" s="2" t="s">
        <v>832</v>
      </c>
      <c r="BX62" s="2" t="s">
        <v>832</v>
      </c>
      <c r="BY62" s="2" t="s">
        <v>832</v>
      </c>
      <c r="BZ62" s="2" t="s">
        <v>832</v>
      </c>
      <c r="CA62" s="2" t="s">
        <v>521</v>
      </c>
      <c r="CB62" s="2" t="s">
        <v>521</v>
      </c>
      <c r="CC62" s="2" t="s">
        <v>141</v>
      </c>
      <c r="CD62" s="2" t="s">
        <v>141</v>
      </c>
      <c r="CE62" s="2" t="s">
        <v>141</v>
      </c>
      <c r="CF62" s="2" t="s">
        <v>133</v>
      </c>
      <c r="CG62" s="25" t="s">
        <v>232</v>
      </c>
      <c r="CH62" s="2" t="s">
        <v>426</v>
      </c>
      <c r="CI62" s="2" t="s">
        <v>426</v>
      </c>
      <c r="CJ62" s="2" t="s">
        <v>426</v>
      </c>
      <c r="CK62" s="2" t="s">
        <v>426</v>
      </c>
      <c r="CL62" s="2" t="s">
        <v>426</v>
      </c>
      <c r="CM62" s="2" t="s">
        <v>426</v>
      </c>
      <c r="CN62" s="2" t="s">
        <v>426</v>
      </c>
      <c r="CO62" s="2" t="s">
        <v>426</v>
      </c>
      <c r="CP62" s="2" t="s">
        <v>426</v>
      </c>
      <c r="CQ62" s="2" t="s">
        <v>426</v>
      </c>
      <c r="CR62" s="2" t="s">
        <v>426</v>
      </c>
      <c r="CS62" s="2" t="s">
        <v>426</v>
      </c>
      <c r="CT62" s="2" t="s">
        <v>426</v>
      </c>
      <c r="CU62" s="2" t="s">
        <v>426</v>
      </c>
      <c r="CV62" s="2" t="s">
        <v>426</v>
      </c>
      <c r="CW62" s="2" t="s">
        <v>426</v>
      </c>
      <c r="CX62" s="2" t="s">
        <v>426</v>
      </c>
      <c r="CY62" s="2" t="s">
        <v>426</v>
      </c>
      <c r="CZ62" s="2" t="s">
        <v>426</v>
      </c>
      <c r="DA62" s="2" t="s">
        <v>426</v>
      </c>
      <c r="DB62" s="2" t="s">
        <v>426</v>
      </c>
      <c r="DC62" s="2" t="s">
        <v>426</v>
      </c>
      <c r="DD62" s="2" t="s">
        <v>426</v>
      </c>
      <c r="DE62" s="2" t="s">
        <v>426</v>
      </c>
      <c r="DF62" s="2" t="s">
        <v>426</v>
      </c>
      <c r="DG62" s="2" t="s">
        <v>426</v>
      </c>
      <c r="DH62" s="2" t="s">
        <v>426</v>
      </c>
      <c r="DI62" s="2" t="s">
        <v>426</v>
      </c>
      <c r="DJ62" s="2" t="s">
        <v>426</v>
      </c>
      <c r="DK62" s="2" t="s">
        <v>426</v>
      </c>
      <c r="DL62" s="2" t="s">
        <v>426</v>
      </c>
      <c r="DM62" s="25" t="s">
        <v>426</v>
      </c>
      <c r="DN62" s="2" t="s">
        <v>211</v>
      </c>
      <c r="DO62" s="2" t="s">
        <v>426</v>
      </c>
      <c r="DP62" s="2" t="s">
        <v>211</v>
      </c>
      <c r="DQ62" s="2" t="s">
        <v>426</v>
      </c>
      <c r="DR62" s="2" t="s">
        <v>211</v>
      </c>
      <c r="DS62" s="2" t="s">
        <v>426</v>
      </c>
      <c r="DT62" s="2" t="s">
        <v>211</v>
      </c>
      <c r="DU62" s="2" t="s">
        <v>426</v>
      </c>
      <c r="DV62" s="2" t="s">
        <v>426</v>
      </c>
      <c r="DW62" s="2" t="s">
        <v>426</v>
      </c>
      <c r="DX62" s="2" t="s">
        <v>426</v>
      </c>
      <c r="DY62" s="2" t="s">
        <v>426</v>
      </c>
      <c r="DZ62" s="2" t="s">
        <v>426</v>
      </c>
      <c r="EA62" s="2" t="s">
        <v>426</v>
      </c>
      <c r="EB62" s="2" t="s">
        <v>426</v>
      </c>
      <c r="EC62" s="2" t="s">
        <v>426</v>
      </c>
      <c r="ED62" s="2" t="s">
        <v>426</v>
      </c>
      <c r="EE62" s="2" t="s">
        <v>426</v>
      </c>
      <c r="EF62" s="2" t="s">
        <v>426</v>
      </c>
      <c r="EG62" s="2" t="s">
        <v>426</v>
      </c>
      <c r="EH62" s="2" t="s">
        <v>426</v>
      </c>
      <c r="EI62" s="2" t="s">
        <v>426</v>
      </c>
      <c r="EJ62" s="2" t="s">
        <v>426</v>
      </c>
      <c r="EK62" s="2" t="s">
        <v>426</v>
      </c>
      <c r="EL62" s="2" t="s">
        <v>426</v>
      </c>
      <c r="EM62" s="2" t="s">
        <v>426</v>
      </c>
      <c r="EN62" s="2" t="s">
        <v>426</v>
      </c>
      <c r="EO62" s="2" t="s">
        <v>426</v>
      </c>
      <c r="EP62" s="2" t="s">
        <v>426</v>
      </c>
      <c r="EQ62" s="2" t="s">
        <v>426</v>
      </c>
      <c r="ER62" s="2" t="s">
        <v>426</v>
      </c>
      <c r="ES62" s="2" t="s">
        <v>426</v>
      </c>
      <c r="ET62" s="2" t="s">
        <v>426</v>
      </c>
    </row>
    <row r="63" spans="1:150" ht="17.25" customHeight="1" x14ac:dyDescent="0.25">
      <c r="A63" s="20">
        <v>32639918</v>
      </c>
      <c r="B63" s="22">
        <v>45218.793182870373</v>
      </c>
      <c r="C63" s="23" t="s">
        <v>1128</v>
      </c>
      <c r="D63" s="21" t="s">
        <v>261</v>
      </c>
      <c r="E63" s="21" t="s">
        <v>1094</v>
      </c>
      <c r="F63" s="21" t="s">
        <v>361</v>
      </c>
      <c r="G63" s="21" t="s">
        <v>403</v>
      </c>
      <c r="H63" s="21" t="s">
        <v>1154</v>
      </c>
      <c r="I63" s="21" t="s">
        <v>726</v>
      </c>
      <c r="J63" s="21" t="s">
        <v>610</v>
      </c>
      <c r="K63" s="21" t="s">
        <v>164</v>
      </c>
      <c r="L63" s="24" t="s">
        <v>12</v>
      </c>
      <c r="M63" s="24" t="s">
        <v>266</v>
      </c>
      <c r="N63" s="2" t="s">
        <v>426</v>
      </c>
      <c r="O63" s="3" t="s">
        <v>266</v>
      </c>
      <c r="P63" s="2" t="s">
        <v>426</v>
      </c>
      <c r="Q63" s="2" t="s">
        <v>755</v>
      </c>
      <c r="R63" s="2" t="s">
        <v>426</v>
      </c>
      <c r="S63" s="2" t="s">
        <v>200</v>
      </c>
      <c r="T63" s="2" t="s">
        <v>374</v>
      </c>
      <c r="U63" s="3" t="s">
        <v>452</v>
      </c>
      <c r="V63" s="2" t="s">
        <v>62</v>
      </c>
      <c r="W63" s="2" t="s">
        <v>62</v>
      </c>
      <c r="X63" s="2" t="s">
        <v>62</v>
      </c>
      <c r="Y63" s="2" t="s">
        <v>62</v>
      </c>
      <c r="Z63" s="2" t="s">
        <v>941</v>
      </c>
      <c r="AA63" s="2" t="s">
        <v>941</v>
      </c>
      <c r="AB63" s="2" t="s">
        <v>941</v>
      </c>
      <c r="AC63" s="2" t="s">
        <v>62</v>
      </c>
      <c r="AD63" s="2" t="s">
        <v>941</v>
      </c>
      <c r="AE63" s="2" t="s">
        <v>426</v>
      </c>
      <c r="AF63" s="2" t="s">
        <v>426</v>
      </c>
      <c r="AG63" s="2" t="s">
        <v>693</v>
      </c>
      <c r="AH63" s="2" t="s">
        <v>578</v>
      </c>
      <c r="AI63" s="2" t="s">
        <v>426</v>
      </c>
      <c r="AJ63" s="3" t="s">
        <v>303</v>
      </c>
      <c r="AK63" s="2" t="s">
        <v>426</v>
      </c>
      <c r="AL63" s="2" t="s">
        <v>426</v>
      </c>
      <c r="AM63" s="2" t="s">
        <v>426</v>
      </c>
      <c r="AN63" s="2" t="s">
        <v>506</v>
      </c>
      <c r="AO63" s="2" t="s">
        <v>221</v>
      </c>
      <c r="AP63" s="2" t="s">
        <v>62</v>
      </c>
      <c r="AQ63" s="2" t="s">
        <v>62</v>
      </c>
      <c r="AR63" s="2" t="s">
        <v>1025</v>
      </c>
      <c r="AS63" s="2" t="s">
        <v>62</v>
      </c>
      <c r="AT63" s="2" t="s">
        <v>204</v>
      </c>
      <c r="AU63" s="2" t="s">
        <v>578</v>
      </c>
      <c r="AV63" s="2" t="s">
        <v>578</v>
      </c>
      <c r="AW63" s="2" t="s">
        <v>426</v>
      </c>
      <c r="AX63" s="2" t="s">
        <v>152</v>
      </c>
      <c r="AY63" s="2" t="s">
        <v>426</v>
      </c>
      <c r="AZ63" s="3" t="s">
        <v>551</v>
      </c>
      <c r="BA63" s="3" t="s">
        <v>397</v>
      </c>
      <c r="BB63" s="1" t="s">
        <v>1013</v>
      </c>
      <c r="BC63" s="2" t="s">
        <v>426</v>
      </c>
      <c r="BD63" s="2" t="s">
        <v>426</v>
      </c>
      <c r="BE63" s="2" t="s">
        <v>327</v>
      </c>
      <c r="BF63" s="2" t="s">
        <v>426</v>
      </c>
      <c r="BG63" s="2" t="s">
        <v>426</v>
      </c>
      <c r="BH63" s="2" t="s">
        <v>426</v>
      </c>
      <c r="BI63" s="2" t="s">
        <v>426</v>
      </c>
      <c r="BJ63" s="2" t="s">
        <v>426</v>
      </c>
      <c r="BK63" s="2" t="s">
        <v>426</v>
      </c>
      <c r="BL63" s="2" t="s">
        <v>426</v>
      </c>
      <c r="BM63" s="2" t="s">
        <v>62</v>
      </c>
      <c r="BN63" s="2" t="s">
        <v>541</v>
      </c>
      <c r="BO63" s="2" t="s">
        <v>62</v>
      </c>
      <c r="BP63" s="2" t="s">
        <v>426</v>
      </c>
      <c r="BQ63" s="2" t="s">
        <v>426</v>
      </c>
      <c r="BR63" s="2" t="s">
        <v>426</v>
      </c>
      <c r="BS63" s="2" t="s">
        <v>426</v>
      </c>
      <c r="BT63" s="2" t="s">
        <v>426</v>
      </c>
      <c r="BU63" s="2" t="s">
        <v>426</v>
      </c>
      <c r="BV63" s="2" t="s">
        <v>426</v>
      </c>
      <c r="BW63" s="2" t="s">
        <v>426</v>
      </c>
      <c r="BX63" s="2" t="s">
        <v>426</v>
      </c>
      <c r="BY63" s="2" t="s">
        <v>426</v>
      </c>
      <c r="BZ63" s="2" t="s">
        <v>426</v>
      </c>
      <c r="CA63" s="2" t="s">
        <v>426</v>
      </c>
      <c r="CB63" s="2" t="s">
        <v>426</v>
      </c>
      <c r="CC63" s="2" t="s">
        <v>426</v>
      </c>
      <c r="CD63" s="2" t="s">
        <v>426</v>
      </c>
      <c r="CE63" s="2" t="s">
        <v>426</v>
      </c>
      <c r="CF63" s="2" t="s">
        <v>426</v>
      </c>
      <c r="CG63" s="25" t="s">
        <v>426</v>
      </c>
      <c r="CH63" s="2" t="s">
        <v>426</v>
      </c>
      <c r="CI63" s="2" t="s">
        <v>1093</v>
      </c>
      <c r="CJ63" s="2" t="s">
        <v>1044</v>
      </c>
      <c r="CK63" s="3" t="s">
        <v>1056</v>
      </c>
      <c r="CL63" s="2" t="s">
        <v>116</v>
      </c>
      <c r="CM63" s="2" t="s">
        <v>1065</v>
      </c>
      <c r="CN63" s="2" t="s">
        <v>772</v>
      </c>
      <c r="CO63" s="2" t="s">
        <v>561</v>
      </c>
      <c r="CP63" s="2" t="s">
        <v>879</v>
      </c>
      <c r="CQ63" s="2" t="s">
        <v>426</v>
      </c>
      <c r="CR63" s="2" t="s">
        <v>141</v>
      </c>
      <c r="CS63" s="2" t="s">
        <v>141</v>
      </c>
      <c r="CT63" s="2" t="s">
        <v>166</v>
      </c>
      <c r="CU63" s="2" t="s">
        <v>1027</v>
      </c>
      <c r="CV63" s="2" t="s">
        <v>1112</v>
      </c>
      <c r="CW63" s="2" t="s">
        <v>678</v>
      </c>
      <c r="CX63" s="2" t="s">
        <v>786</v>
      </c>
      <c r="CY63" s="2" t="s">
        <v>14</v>
      </c>
      <c r="CZ63" s="2" t="s">
        <v>755</v>
      </c>
      <c r="DA63" s="2" t="s">
        <v>786</v>
      </c>
      <c r="DB63" s="2" t="s">
        <v>256</v>
      </c>
      <c r="DC63" s="2" t="s">
        <v>464</v>
      </c>
      <c r="DD63" s="2" t="s">
        <v>731</v>
      </c>
      <c r="DE63" s="2" t="s">
        <v>141</v>
      </c>
      <c r="DF63" s="2" t="s">
        <v>516</v>
      </c>
      <c r="DG63" s="2" t="s">
        <v>728</v>
      </c>
      <c r="DH63" s="2" t="s">
        <v>516</v>
      </c>
      <c r="DI63" s="2" t="s">
        <v>728</v>
      </c>
      <c r="DJ63" s="2" t="s">
        <v>728</v>
      </c>
      <c r="DK63" s="2" t="s">
        <v>914</v>
      </c>
      <c r="DL63" s="2" t="s">
        <v>786</v>
      </c>
      <c r="DM63" s="25" t="s">
        <v>871</v>
      </c>
      <c r="DN63" s="2" t="s">
        <v>271</v>
      </c>
      <c r="DO63" s="2" t="s">
        <v>871</v>
      </c>
      <c r="DP63" s="2" t="s">
        <v>866</v>
      </c>
      <c r="DQ63" s="2" t="s">
        <v>871</v>
      </c>
      <c r="DR63" s="2" t="s">
        <v>335</v>
      </c>
      <c r="DS63" s="2" t="s">
        <v>871</v>
      </c>
      <c r="DT63" s="2" t="s">
        <v>107</v>
      </c>
      <c r="DU63" s="2" t="s">
        <v>426</v>
      </c>
      <c r="DV63" s="2" t="s">
        <v>426</v>
      </c>
      <c r="DW63" s="2" t="s">
        <v>426</v>
      </c>
      <c r="DX63" s="2" t="s">
        <v>426</v>
      </c>
      <c r="DY63" s="2" t="s">
        <v>426</v>
      </c>
      <c r="DZ63" s="2" t="s">
        <v>426</v>
      </c>
      <c r="EA63" s="2" t="s">
        <v>426</v>
      </c>
      <c r="EB63" s="2" t="s">
        <v>426</v>
      </c>
      <c r="EC63" s="2" t="s">
        <v>426</v>
      </c>
      <c r="ED63" s="2" t="s">
        <v>426</v>
      </c>
      <c r="EE63" s="2" t="s">
        <v>426</v>
      </c>
      <c r="EF63" s="2" t="s">
        <v>426</v>
      </c>
      <c r="EG63" s="2" t="s">
        <v>426</v>
      </c>
      <c r="EH63" s="2" t="s">
        <v>426</v>
      </c>
      <c r="EI63" s="2" t="s">
        <v>426</v>
      </c>
      <c r="EJ63" s="2" t="s">
        <v>426</v>
      </c>
      <c r="EK63" s="2" t="s">
        <v>426</v>
      </c>
      <c r="EL63" s="2" t="s">
        <v>426</v>
      </c>
      <c r="EM63" s="2" t="s">
        <v>426</v>
      </c>
      <c r="EN63" s="2" t="s">
        <v>426</v>
      </c>
      <c r="EO63" s="2" t="s">
        <v>426</v>
      </c>
      <c r="EP63" s="2" t="s">
        <v>426</v>
      </c>
      <c r="EQ63" s="2" t="s">
        <v>426</v>
      </c>
      <c r="ER63" s="2" t="s">
        <v>426</v>
      </c>
      <c r="ES63" s="2" t="s">
        <v>426</v>
      </c>
      <c r="ET63" s="2" t="s">
        <v>426</v>
      </c>
    </row>
    <row r="64" spans="1:150" ht="17.25" customHeight="1" x14ac:dyDescent="0.25">
      <c r="A64" s="20">
        <v>32642867</v>
      </c>
      <c r="B64" s="22">
        <v>45218.814583333333</v>
      </c>
      <c r="C64" s="23" t="s">
        <v>1128</v>
      </c>
      <c r="D64" s="21" t="s">
        <v>261</v>
      </c>
      <c r="E64" s="21" t="s">
        <v>461</v>
      </c>
      <c r="F64" s="21" t="s">
        <v>361</v>
      </c>
      <c r="G64" s="21" t="s">
        <v>403</v>
      </c>
      <c r="H64" s="21" t="s">
        <v>1158</v>
      </c>
      <c r="I64" s="21" t="s">
        <v>57</v>
      </c>
      <c r="J64" s="21" t="s">
        <v>615</v>
      </c>
      <c r="K64" s="21" t="s">
        <v>164</v>
      </c>
      <c r="L64" s="24" t="s">
        <v>12</v>
      </c>
      <c r="M64" s="24" t="s">
        <v>1047</v>
      </c>
      <c r="N64" s="2" t="s">
        <v>426</v>
      </c>
      <c r="O64" s="3" t="s">
        <v>1047</v>
      </c>
      <c r="P64" s="2" t="s">
        <v>426</v>
      </c>
      <c r="Q64" s="2" t="s">
        <v>1118</v>
      </c>
      <c r="R64" s="2" t="s">
        <v>426</v>
      </c>
      <c r="S64" s="2" t="s">
        <v>965</v>
      </c>
      <c r="T64" s="2" t="s">
        <v>211</v>
      </c>
      <c r="U64" s="3" t="s">
        <v>452</v>
      </c>
      <c r="V64" s="2" t="s">
        <v>62</v>
      </c>
      <c r="W64" s="2" t="s">
        <v>62</v>
      </c>
      <c r="X64" s="2" t="s">
        <v>62</v>
      </c>
      <c r="Y64" s="2" t="s">
        <v>62</v>
      </c>
      <c r="Z64" s="2" t="s">
        <v>382</v>
      </c>
      <c r="AA64" s="2" t="s">
        <v>941</v>
      </c>
      <c r="AB64" s="2" t="s">
        <v>941</v>
      </c>
      <c r="AC64" s="2" t="s">
        <v>62</v>
      </c>
      <c r="AD64" s="2" t="s">
        <v>62</v>
      </c>
      <c r="AE64" s="2" t="s">
        <v>426</v>
      </c>
      <c r="AF64" s="2" t="s">
        <v>426</v>
      </c>
      <c r="AG64" s="2" t="s">
        <v>693</v>
      </c>
      <c r="AH64" s="2" t="s">
        <v>42</v>
      </c>
      <c r="AI64" s="2" t="s">
        <v>426</v>
      </c>
      <c r="AJ64" s="3" t="s">
        <v>614</v>
      </c>
      <c r="AK64" s="2" t="s">
        <v>426</v>
      </c>
      <c r="AL64" s="2" t="s">
        <v>426</v>
      </c>
      <c r="AM64" s="2" t="s">
        <v>426</v>
      </c>
      <c r="AN64" s="2" t="s">
        <v>506</v>
      </c>
      <c r="AO64" s="2" t="s">
        <v>221</v>
      </c>
      <c r="AP64" s="2" t="s">
        <v>62</v>
      </c>
      <c r="AQ64" s="2" t="s">
        <v>62</v>
      </c>
      <c r="AR64" s="2" t="s">
        <v>1025</v>
      </c>
      <c r="AS64" s="2" t="s">
        <v>62</v>
      </c>
      <c r="AT64" s="2" t="s">
        <v>204</v>
      </c>
      <c r="AU64" s="2" t="s">
        <v>42</v>
      </c>
      <c r="AV64" s="2" t="s">
        <v>42</v>
      </c>
      <c r="AW64" s="2" t="s">
        <v>426</v>
      </c>
      <c r="AX64" s="2" t="s">
        <v>378</v>
      </c>
      <c r="AY64" s="2" t="s">
        <v>426</v>
      </c>
      <c r="AZ64" s="3" t="s">
        <v>710</v>
      </c>
      <c r="BA64" s="3" t="s">
        <v>839</v>
      </c>
      <c r="BB64" s="1" t="s">
        <v>642</v>
      </c>
      <c r="BC64" s="2" t="s">
        <v>426</v>
      </c>
      <c r="BD64" s="2" t="s">
        <v>426</v>
      </c>
      <c r="BE64" s="2" t="s">
        <v>952</v>
      </c>
      <c r="BF64" s="2" t="s">
        <v>426</v>
      </c>
      <c r="BG64" s="2" t="s">
        <v>426</v>
      </c>
      <c r="BH64" s="2" t="s">
        <v>426</v>
      </c>
      <c r="BI64" s="2" t="s">
        <v>426</v>
      </c>
      <c r="BJ64" s="2" t="s">
        <v>426</v>
      </c>
      <c r="BK64" s="2" t="s">
        <v>426</v>
      </c>
      <c r="BL64" s="2" t="s">
        <v>426</v>
      </c>
      <c r="BM64" s="2" t="s">
        <v>62</v>
      </c>
      <c r="BN64" s="2" t="s">
        <v>541</v>
      </c>
      <c r="BO64" s="2" t="s">
        <v>62</v>
      </c>
      <c r="BP64" s="2" t="s">
        <v>426</v>
      </c>
      <c r="BQ64" s="2" t="s">
        <v>426</v>
      </c>
      <c r="BR64" s="2" t="s">
        <v>426</v>
      </c>
      <c r="BS64" s="2" t="s">
        <v>426</v>
      </c>
      <c r="BT64" s="2" t="s">
        <v>426</v>
      </c>
      <c r="BU64" s="2" t="s">
        <v>426</v>
      </c>
      <c r="BV64" s="2" t="s">
        <v>426</v>
      </c>
      <c r="BW64" s="2" t="s">
        <v>426</v>
      </c>
      <c r="BX64" s="2" t="s">
        <v>426</v>
      </c>
      <c r="BY64" s="2" t="s">
        <v>426</v>
      </c>
      <c r="BZ64" s="2" t="s">
        <v>426</v>
      </c>
      <c r="CA64" s="2" t="s">
        <v>426</v>
      </c>
      <c r="CB64" s="2" t="s">
        <v>426</v>
      </c>
      <c r="CC64" s="2" t="s">
        <v>426</v>
      </c>
      <c r="CD64" s="2" t="s">
        <v>426</v>
      </c>
      <c r="CE64" s="2" t="s">
        <v>426</v>
      </c>
      <c r="CF64" s="2" t="s">
        <v>426</v>
      </c>
      <c r="CG64" s="25" t="s">
        <v>426</v>
      </c>
      <c r="CH64" s="2" t="s">
        <v>426</v>
      </c>
      <c r="CI64" s="2" t="s">
        <v>1093</v>
      </c>
      <c r="CJ64" s="2" t="s">
        <v>1044</v>
      </c>
      <c r="CK64" s="3" t="s">
        <v>1056</v>
      </c>
      <c r="CL64" s="2" t="s">
        <v>116</v>
      </c>
      <c r="CM64" s="2" t="s">
        <v>1065</v>
      </c>
      <c r="CN64" s="2" t="s">
        <v>772</v>
      </c>
      <c r="CO64" s="2" t="s">
        <v>561</v>
      </c>
      <c r="CP64" s="2" t="s">
        <v>879</v>
      </c>
      <c r="CQ64" s="2" t="s">
        <v>426</v>
      </c>
      <c r="CR64" s="2" t="s">
        <v>141</v>
      </c>
      <c r="CS64" s="2" t="s">
        <v>141</v>
      </c>
      <c r="CT64" s="2" t="s">
        <v>166</v>
      </c>
      <c r="CU64" s="2" t="s">
        <v>1027</v>
      </c>
      <c r="CV64" s="2" t="s">
        <v>1112</v>
      </c>
      <c r="CW64" s="2" t="s">
        <v>678</v>
      </c>
      <c r="CX64" s="2" t="s">
        <v>786</v>
      </c>
      <c r="CY64" s="2" t="s">
        <v>967</v>
      </c>
      <c r="CZ64" s="2" t="s">
        <v>755</v>
      </c>
      <c r="DA64" s="2" t="s">
        <v>786</v>
      </c>
      <c r="DB64" s="2" t="s">
        <v>256</v>
      </c>
      <c r="DC64" s="2" t="s">
        <v>464</v>
      </c>
      <c r="DD64" s="2" t="s">
        <v>731</v>
      </c>
      <c r="DE64" s="2" t="s">
        <v>141</v>
      </c>
      <c r="DF64" s="2" t="s">
        <v>516</v>
      </c>
      <c r="DG64" s="2" t="s">
        <v>728</v>
      </c>
      <c r="DH64" s="2" t="s">
        <v>516</v>
      </c>
      <c r="DI64" s="2" t="s">
        <v>728</v>
      </c>
      <c r="DJ64" s="2" t="s">
        <v>728</v>
      </c>
      <c r="DK64" s="2" t="s">
        <v>914</v>
      </c>
      <c r="DL64" s="2" t="s">
        <v>786</v>
      </c>
      <c r="DM64" s="25" t="s">
        <v>871</v>
      </c>
      <c r="DN64" s="2" t="s">
        <v>271</v>
      </c>
      <c r="DO64" s="2" t="s">
        <v>871</v>
      </c>
      <c r="DP64" s="2" t="s">
        <v>866</v>
      </c>
      <c r="DQ64" s="2" t="s">
        <v>871</v>
      </c>
      <c r="DR64" s="2" t="s">
        <v>335</v>
      </c>
      <c r="DS64" s="2" t="s">
        <v>871</v>
      </c>
      <c r="DT64" s="2" t="s">
        <v>107</v>
      </c>
      <c r="DU64" s="2" t="s">
        <v>426</v>
      </c>
      <c r="DV64" s="2" t="s">
        <v>426</v>
      </c>
      <c r="DW64" s="2" t="s">
        <v>426</v>
      </c>
      <c r="DX64" s="2" t="s">
        <v>426</v>
      </c>
      <c r="DY64" s="2" t="s">
        <v>426</v>
      </c>
      <c r="DZ64" s="2" t="s">
        <v>426</v>
      </c>
      <c r="EA64" s="2" t="s">
        <v>426</v>
      </c>
      <c r="EB64" s="2" t="s">
        <v>426</v>
      </c>
      <c r="EC64" s="2" t="s">
        <v>426</v>
      </c>
      <c r="ED64" s="2" t="s">
        <v>426</v>
      </c>
      <c r="EE64" s="2" t="s">
        <v>426</v>
      </c>
      <c r="EF64" s="2" t="s">
        <v>426</v>
      </c>
      <c r="EG64" s="2" t="s">
        <v>426</v>
      </c>
      <c r="EH64" s="2" t="s">
        <v>426</v>
      </c>
      <c r="EI64" s="2" t="s">
        <v>426</v>
      </c>
      <c r="EJ64" s="2" t="s">
        <v>426</v>
      </c>
      <c r="EK64" s="2" t="s">
        <v>426</v>
      </c>
      <c r="EL64" s="2" t="s">
        <v>426</v>
      </c>
      <c r="EM64" s="2" t="s">
        <v>426</v>
      </c>
      <c r="EN64" s="2" t="s">
        <v>426</v>
      </c>
      <c r="EO64" s="2" t="s">
        <v>426</v>
      </c>
      <c r="EP64" s="2" t="s">
        <v>426</v>
      </c>
      <c r="EQ64" s="2" t="s">
        <v>426</v>
      </c>
      <c r="ER64" s="2" t="s">
        <v>426</v>
      </c>
      <c r="ES64" s="2" t="s">
        <v>426</v>
      </c>
      <c r="ET64" s="2" t="s">
        <v>426</v>
      </c>
    </row>
    <row r="65" spans="1:150" ht="17.25" customHeight="1" x14ac:dyDescent="0.25">
      <c r="A65" s="20">
        <v>32642868</v>
      </c>
      <c r="B65" s="22">
        <v>45218.835405092592</v>
      </c>
      <c r="C65" s="23" t="s">
        <v>1128</v>
      </c>
      <c r="D65" s="21" t="s">
        <v>261</v>
      </c>
      <c r="E65" s="21" t="s">
        <v>824</v>
      </c>
      <c r="F65" s="21" t="s">
        <v>361</v>
      </c>
      <c r="G65" s="21" t="s">
        <v>403</v>
      </c>
      <c r="H65" s="21" t="s">
        <v>1155</v>
      </c>
      <c r="I65" s="21" t="s">
        <v>843</v>
      </c>
      <c r="J65" s="21" t="s">
        <v>596</v>
      </c>
      <c r="K65" s="21" t="s">
        <v>164</v>
      </c>
      <c r="L65" s="24" t="s">
        <v>12</v>
      </c>
      <c r="M65" s="24" t="s">
        <v>690</v>
      </c>
      <c r="N65" s="2" t="s">
        <v>426</v>
      </c>
      <c r="O65" s="3" t="s">
        <v>690</v>
      </c>
      <c r="P65" s="2" t="s">
        <v>426</v>
      </c>
      <c r="Q65" s="2" t="s">
        <v>755</v>
      </c>
      <c r="R65" s="2" t="s">
        <v>426</v>
      </c>
      <c r="S65" s="2" t="s">
        <v>965</v>
      </c>
      <c r="T65" s="2" t="s">
        <v>211</v>
      </c>
      <c r="U65" s="3" t="s">
        <v>452</v>
      </c>
      <c r="V65" s="2" t="s">
        <v>62</v>
      </c>
      <c r="W65" s="2" t="s">
        <v>941</v>
      </c>
      <c r="X65" s="2" t="s">
        <v>62</v>
      </c>
      <c r="Y65" s="2" t="s">
        <v>62</v>
      </c>
      <c r="Z65" s="2" t="s">
        <v>941</v>
      </c>
      <c r="AA65" s="2" t="s">
        <v>941</v>
      </c>
      <c r="AB65" s="2" t="s">
        <v>62</v>
      </c>
      <c r="AC65" s="2" t="s">
        <v>62</v>
      </c>
      <c r="AD65" s="2" t="s">
        <v>941</v>
      </c>
      <c r="AE65" s="2" t="s">
        <v>426</v>
      </c>
      <c r="AF65" s="2" t="s">
        <v>426</v>
      </c>
      <c r="AG65" s="2" t="s">
        <v>693</v>
      </c>
      <c r="AH65" s="2" t="s">
        <v>245</v>
      </c>
      <c r="AI65" s="2" t="s">
        <v>426</v>
      </c>
      <c r="AJ65" s="3" t="s">
        <v>84</v>
      </c>
      <c r="AK65" s="2" t="s">
        <v>426</v>
      </c>
      <c r="AL65" s="2" t="s">
        <v>426</v>
      </c>
      <c r="AM65" s="2" t="s">
        <v>426</v>
      </c>
      <c r="AN65" s="2" t="s">
        <v>506</v>
      </c>
      <c r="AO65" s="2" t="s">
        <v>221</v>
      </c>
      <c r="AP65" s="2" t="s">
        <v>62</v>
      </c>
      <c r="AQ65" s="2" t="s">
        <v>62</v>
      </c>
      <c r="AR65" s="2" t="s">
        <v>1025</v>
      </c>
      <c r="AS65" s="2" t="s">
        <v>62</v>
      </c>
      <c r="AT65" s="2" t="s">
        <v>204</v>
      </c>
      <c r="AU65" s="2" t="s">
        <v>245</v>
      </c>
      <c r="AV65" s="2" t="s">
        <v>245</v>
      </c>
      <c r="AW65" s="2" t="s">
        <v>426</v>
      </c>
      <c r="AX65" s="2" t="s">
        <v>96</v>
      </c>
      <c r="AY65" s="2" t="s">
        <v>426</v>
      </c>
      <c r="AZ65" s="3" t="s">
        <v>1077</v>
      </c>
      <c r="BA65" s="3" t="s">
        <v>860</v>
      </c>
      <c r="BB65" s="1" t="s">
        <v>394</v>
      </c>
      <c r="BC65" s="2" t="s">
        <v>426</v>
      </c>
      <c r="BD65" s="2" t="s">
        <v>426</v>
      </c>
      <c r="BE65" s="2" t="s">
        <v>1142</v>
      </c>
      <c r="BF65" s="2" t="s">
        <v>426</v>
      </c>
      <c r="BG65" s="2" t="s">
        <v>426</v>
      </c>
      <c r="BH65" s="2" t="s">
        <v>426</v>
      </c>
      <c r="BI65" s="2" t="s">
        <v>426</v>
      </c>
      <c r="BJ65" s="2" t="s">
        <v>426</v>
      </c>
      <c r="BK65" s="2" t="s">
        <v>426</v>
      </c>
      <c r="BL65" s="2" t="s">
        <v>426</v>
      </c>
      <c r="BM65" s="2" t="s">
        <v>62</v>
      </c>
      <c r="BN65" s="2" t="s">
        <v>541</v>
      </c>
      <c r="BO65" s="2" t="s">
        <v>62</v>
      </c>
      <c r="BP65" s="2" t="s">
        <v>426</v>
      </c>
      <c r="BQ65" s="2" t="s">
        <v>426</v>
      </c>
      <c r="BR65" s="2" t="s">
        <v>426</v>
      </c>
      <c r="BS65" s="2" t="s">
        <v>426</v>
      </c>
      <c r="BT65" s="2" t="s">
        <v>426</v>
      </c>
      <c r="BU65" s="2" t="s">
        <v>426</v>
      </c>
      <c r="BV65" s="2" t="s">
        <v>426</v>
      </c>
      <c r="BW65" s="2" t="s">
        <v>426</v>
      </c>
      <c r="BX65" s="2" t="s">
        <v>426</v>
      </c>
      <c r="BY65" s="2" t="s">
        <v>426</v>
      </c>
      <c r="BZ65" s="2" t="s">
        <v>426</v>
      </c>
      <c r="CA65" s="2" t="s">
        <v>426</v>
      </c>
      <c r="CB65" s="2" t="s">
        <v>426</v>
      </c>
      <c r="CC65" s="2" t="s">
        <v>426</v>
      </c>
      <c r="CD65" s="2" t="s">
        <v>426</v>
      </c>
      <c r="CE65" s="2" t="s">
        <v>426</v>
      </c>
      <c r="CF65" s="2" t="s">
        <v>426</v>
      </c>
      <c r="CG65" s="25" t="s">
        <v>426</v>
      </c>
      <c r="CH65" s="2" t="s">
        <v>426</v>
      </c>
      <c r="CI65" s="2" t="s">
        <v>1093</v>
      </c>
      <c r="CJ65" s="2" t="s">
        <v>1044</v>
      </c>
      <c r="CK65" s="3" t="s">
        <v>1056</v>
      </c>
      <c r="CL65" s="2" t="s">
        <v>116</v>
      </c>
      <c r="CM65" s="2" t="s">
        <v>1065</v>
      </c>
      <c r="CN65" s="2" t="s">
        <v>772</v>
      </c>
      <c r="CO65" s="2" t="s">
        <v>561</v>
      </c>
      <c r="CP65" s="2" t="s">
        <v>879</v>
      </c>
      <c r="CQ65" s="2" t="s">
        <v>426</v>
      </c>
      <c r="CR65" s="2" t="s">
        <v>141</v>
      </c>
      <c r="CS65" s="2" t="s">
        <v>141</v>
      </c>
      <c r="CT65" s="2" t="s">
        <v>166</v>
      </c>
      <c r="CU65" s="2" t="s">
        <v>1027</v>
      </c>
      <c r="CV65" s="2" t="s">
        <v>1112</v>
      </c>
      <c r="CW65" s="2" t="s">
        <v>678</v>
      </c>
      <c r="CX65" s="2" t="s">
        <v>786</v>
      </c>
      <c r="CY65" s="2" t="s">
        <v>14</v>
      </c>
      <c r="CZ65" s="2" t="s">
        <v>755</v>
      </c>
      <c r="DA65" s="2" t="s">
        <v>786</v>
      </c>
      <c r="DB65" s="2" t="s">
        <v>256</v>
      </c>
      <c r="DC65" s="2" t="s">
        <v>464</v>
      </c>
      <c r="DD65" s="2" t="s">
        <v>731</v>
      </c>
      <c r="DE65" s="2" t="s">
        <v>141</v>
      </c>
      <c r="DF65" s="2" t="s">
        <v>516</v>
      </c>
      <c r="DG65" s="2" t="s">
        <v>728</v>
      </c>
      <c r="DH65" s="2" t="s">
        <v>516</v>
      </c>
      <c r="DI65" s="2" t="s">
        <v>728</v>
      </c>
      <c r="DJ65" s="2" t="s">
        <v>728</v>
      </c>
      <c r="DK65" s="2" t="s">
        <v>914</v>
      </c>
      <c r="DL65" s="2" t="s">
        <v>786</v>
      </c>
      <c r="DM65" s="25" t="s">
        <v>871</v>
      </c>
      <c r="DN65" s="2" t="s">
        <v>271</v>
      </c>
      <c r="DO65" s="2" t="s">
        <v>871</v>
      </c>
      <c r="DP65" s="2" t="s">
        <v>866</v>
      </c>
      <c r="DQ65" s="2" t="s">
        <v>871</v>
      </c>
      <c r="DR65" s="2" t="s">
        <v>335</v>
      </c>
      <c r="DS65" s="2" t="s">
        <v>871</v>
      </c>
      <c r="DT65" s="2" t="s">
        <v>107</v>
      </c>
      <c r="DU65" s="2" t="s">
        <v>426</v>
      </c>
      <c r="DV65" s="2" t="s">
        <v>426</v>
      </c>
      <c r="DW65" s="2" t="s">
        <v>426</v>
      </c>
      <c r="DX65" s="2" t="s">
        <v>426</v>
      </c>
      <c r="DY65" s="2" t="s">
        <v>426</v>
      </c>
      <c r="DZ65" s="2" t="s">
        <v>426</v>
      </c>
      <c r="EA65" s="2" t="s">
        <v>426</v>
      </c>
      <c r="EB65" s="2" t="s">
        <v>426</v>
      </c>
      <c r="EC65" s="2" t="s">
        <v>426</v>
      </c>
      <c r="ED65" s="2" t="s">
        <v>426</v>
      </c>
      <c r="EE65" s="2" t="s">
        <v>426</v>
      </c>
      <c r="EF65" s="2" t="s">
        <v>426</v>
      </c>
      <c r="EG65" s="2" t="s">
        <v>426</v>
      </c>
      <c r="EH65" s="2" t="s">
        <v>426</v>
      </c>
      <c r="EI65" s="2" t="s">
        <v>426</v>
      </c>
      <c r="EJ65" s="2" t="s">
        <v>426</v>
      </c>
      <c r="EK65" s="2" t="s">
        <v>426</v>
      </c>
      <c r="EL65" s="2" t="s">
        <v>426</v>
      </c>
      <c r="EM65" s="2" t="s">
        <v>426</v>
      </c>
      <c r="EN65" s="2" t="s">
        <v>426</v>
      </c>
      <c r="EO65" s="2" t="s">
        <v>426</v>
      </c>
      <c r="EP65" s="2" t="s">
        <v>426</v>
      </c>
      <c r="EQ65" s="2" t="s">
        <v>426</v>
      </c>
      <c r="ER65" s="2" t="s">
        <v>426</v>
      </c>
      <c r="ES65" s="2" t="s">
        <v>426</v>
      </c>
      <c r="ET65" s="2" t="s">
        <v>426</v>
      </c>
    </row>
    <row r="66" spans="1:150" ht="17.25" customHeight="1" x14ac:dyDescent="0.25">
      <c r="A66" s="20">
        <v>32642869</v>
      </c>
      <c r="B66" s="22">
        <v>45218.850324074076</v>
      </c>
      <c r="C66" s="23" t="s">
        <v>1128</v>
      </c>
      <c r="D66" s="21" t="s">
        <v>261</v>
      </c>
      <c r="E66" s="21" t="s">
        <v>295</v>
      </c>
      <c r="F66" s="21" t="s">
        <v>361</v>
      </c>
      <c r="G66" s="21" t="s">
        <v>403</v>
      </c>
      <c r="H66" s="21" t="s">
        <v>1153</v>
      </c>
      <c r="I66" s="21" t="s">
        <v>187</v>
      </c>
      <c r="J66" s="21" t="s">
        <v>964</v>
      </c>
      <c r="K66" s="21" t="s">
        <v>164</v>
      </c>
      <c r="L66" s="24" t="s">
        <v>12</v>
      </c>
      <c r="M66" s="24" t="s">
        <v>893</v>
      </c>
      <c r="N66" s="2" t="s">
        <v>426</v>
      </c>
      <c r="O66" s="3" t="s">
        <v>893</v>
      </c>
      <c r="P66" s="2" t="s">
        <v>426</v>
      </c>
      <c r="Q66" s="2" t="s">
        <v>755</v>
      </c>
      <c r="R66" s="2" t="s">
        <v>426</v>
      </c>
      <c r="S66" s="2" t="s">
        <v>965</v>
      </c>
      <c r="T66" s="2" t="s">
        <v>211</v>
      </c>
      <c r="U66" s="3" t="s">
        <v>452</v>
      </c>
      <c r="V66" s="2" t="s">
        <v>941</v>
      </c>
      <c r="W66" s="2" t="s">
        <v>62</v>
      </c>
      <c r="X66" s="2" t="s">
        <v>62</v>
      </c>
      <c r="Y66" s="2" t="s">
        <v>62</v>
      </c>
      <c r="Z66" s="2" t="s">
        <v>941</v>
      </c>
      <c r="AA66" s="2" t="s">
        <v>941</v>
      </c>
      <c r="AB66" s="2" t="s">
        <v>62</v>
      </c>
      <c r="AC66" s="2" t="s">
        <v>62</v>
      </c>
      <c r="AD66" s="2" t="s">
        <v>941</v>
      </c>
      <c r="AE66" s="2" t="s">
        <v>941</v>
      </c>
      <c r="AF66" s="2" t="s">
        <v>62</v>
      </c>
      <c r="AG66" s="2" t="s">
        <v>693</v>
      </c>
      <c r="AH66" s="2" t="s">
        <v>497</v>
      </c>
      <c r="AI66" s="2" t="s">
        <v>426</v>
      </c>
      <c r="AJ66" s="3" t="s">
        <v>345</v>
      </c>
      <c r="AK66" s="2" t="s">
        <v>426</v>
      </c>
      <c r="AL66" s="2" t="s">
        <v>426</v>
      </c>
      <c r="AM66" s="2" t="s">
        <v>426</v>
      </c>
      <c r="AN66" s="2" t="s">
        <v>506</v>
      </c>
      <c r="AO66" s="2" t="s">
        <v>221</v>
      </c>
      <c r="AP66" s="2" t="s">
        <v>62</v>
      </c>
      <c r="AQ66" s="2" t="s">
        <v>62</v>
      </c>
      <c r="AR66" s="2" t="s">
        <v>1025</v>
      </c>
      <c r="AS66" s="2" t="s">
        <v>62</v>
      </c>
      <c r="AT66" s="2" t="s">
        <v>204</v>
      </c>
      <c r="AU66" s="2" t="s">
        <v>497</v>
      </c>
      <c r="AV66" s="2" t="s">
        <v>497</v>
      </c>
      <c r="AW66" s="2" t="s">
        <v>426</v>
      </c>
      <c r="AX66" s="2" t="s">
        <v>69</v>
      </c>
      <c r="AY66" s="2" t="s">
        <v>426</v>
      </c>
      <c r="AZ66" s="3" t="s">
        <v>330</v>
      </c>
      <c r="BA66" s="3" t="s">
        <v>692</v>
      </c>
      <c r="BB66" s="1" t="s">
        <v>752</v>
      </c>
      <c r="BC66" s="2" t="s">
        <v>426</v>
      </c>
      <c r="BD66" s="2" t="s">
        <v>426</v>
      </c>
      <c r="BE66" s="2" t="s">
        <v>562</v>
      </c>
      <c r="BF66" s="2" t="s">
        <v>426</v>
      </c>
      <c r="BG66" s="2" t="s">
        <v>426</v>
      </c>
      <c r="BH66" s="2" t="s">
        <v>426</v>
      </c>
      <c r="BI66" s="2" t="s">
        <v>426</v>
      </c>
      <c r="BJ66" s="2" t="s">
        <v>426</v>
      </c>
      <c r="BK66" s="2" t="s">
        <v>426</v>
      </c>
      <c r="BL66" s="2" t="s">
        <v>426</v>
      </c>
      <c r="BM66" s="2" t="s">
        <v>62</v>
      </c>
      <c r="BN66" s="2" t="s">
        <v>541</v>
      </c>
      <c r="BO66" s="2" t="s">
        <v>62</v>
      </c>
      <c r="BP66" s="2" t="s">
        <v>426</v>
      </c>
      <c r="BQ66" s="2" t="s">
        <v>426</v>
      </c>
      <c r="BR66" s="2" t="s">
        <v>426</v>
      </c>
      <c r="BS66" s="2" t="s">
        <v>426</v>
      </c>
      <c r="BT66" s="2" t="s">
        <v>426</v>
      </c>
      <c r="BU66" s="2" t="s">
        <v>426</v>
      </c>
      <c r="BV66" s="2" t="s">
        <v>426</v>
      </c>
      <c r="BW66" s="2" t="s">
        <v>426</v>
      </c>
      <c r="BX66" s="2" t="s">
        <v>426</v>
      </c>
      <c r="BY66" s="2" t="s">
        <v>426</v>
      </c>
      <c r="BZ66" s="2" t="s">
        <v>426</v>
      </c>
      <c r="CA66" s="2" t="s">
        <v>426</v>
      </c>
      <c r="CB66" s="2" t="s">
        <v>426</v>
      </c>
      <c r="CC66" s="2" t="s">
        <v>426</v>
      </c>
      <c r="CD66" s="2" t="s">
        <v>426</v>
      </c>
      <c r="CE66" s="2" t="s">
        <v>426</v>
      </c>
      <c r="CF66" s="2" t="s">
        <v>426</v>
      </c>
      <c r="CG66" s="25" t="s">
        <v>426</v>
      </c>
      <c r="CH66" s="2" t="s">
        <v>426</v>
      </c>
      <c r="CI66" s="2" t="s">
        <v>1093</v>
      </c>
      <c r="CJ66" s="2" t="s">
        <v>1044</v>
      </c>
      <c r="CK66" s="3" t="s">
        <v>1056</v>
      </c>
      <c r="CL66" s="2" t="s">
        <v>116</v>
      </c>
      <c r="CM66" s="2" t="s">
        <v>1065</v>
      </c>
      <c r="CN66" s="2" t="s">
        <v>772</v>
      </c>
      <c r="CO66" s="2" t="s">
        <v>561</v>
      </c>
      <c r="CP66" s="2" t="s">
        <v>879</v>
      </c>
      <c r="CQ66" s="2" t="s">
        <v>426</v>
      </c>
      <c r="CR66" s="2" t="s">
        <v>141</v>
      </c>
      <c r="CS66" s="2" t="s">
        <v>141</v>
      </c>
      <c r="CT66" s="2" t="s">
        <v>166</v>
      </c>
      <c r="CU66" s="2" t="s">
        <v>1027</v>
      </c>
      <c r="CV66" s="2" t="s">
        <v>1112</v>
      </c>
      <c r="CW66" s="2" t="s">
        <v>678</v>
      </c>
      <c r="CX66" s="2" t="s">
        <v>786</v>
      </c>
      <c r="CY66" s="2" t="s">
        <v>967</v>
      </c>
      <c r="CZ66" s="2" t="s">
        <v>755</v>
      </c>
      <c r="DA66" s="2" t="s">
        <v>786</v>
      </c>
      <c r="DB66" s="2" t="s">
        <v>256</v>
      </c>
      <c r="DC66" s="2" t="s">
        <v>464</v>
      </c>
      <c r="DD66" s="2" t="s">
        <v>731</v>
      </c>
      <c r="DE66" s="2" t="s">
        <v>141</v>
      </c>
      <c r="DF66" s="2" t="s">
        <v>516</v>
      </c>
      <c r="DG66" s="2" t="s">
        <v>728</v>
      </c>
      <c r="DH66" s="2" t="s">
        <v>516</v>
      </c>
      <c r="DI66" s="2" t="s">
        <v>728</v>
      </c>
      <c r="DJ66" s="2" t="s">
        <v>728</v>
      </c>
      <c r="DK66" s="2" t="s">
        <v>914</v>
      </c>
      <c r="DL66" s="2" t="s">
        <v>786</v>
      </c>
      <c r="DM66" s="25" t="s">
        <v>871</v>
      </c>
      <c r="DN66" s="2" t="s">
        <v>271</v>
      </c>
      <c r="DO66" s="2" t="s">
        <v>871</v>
      </c>
      <c r="DP66" s="2" t="s">
        <v>866</v>
      </c>
      <c r="DQ66" s="2" t="s">
        <v>871</v>
      </c>
      <c r="DR66" s="2" t="s">
        <v>335</v>
      </c>
      <c r="DS66" s="2" t="s">
        <v>871</v>
      </c>
      <c r="DT66" s="2" t="s">
        <v>107</v>
      </c>
      <c r="DU66" s="2" t="s">
        <v>426</v>
      </c>
      <c r="DV66" s="2" t="s">
        <v>426</v>
      </c>
      <c r="DW66" s="2" t="s">
        <v>426</v>
      </c>
      <c r="DX66" s="2" t="s">
        <v>426</v>
      </c>
      <c r="DY66" s="2" t="s">
        <v>426</v>
      </c>
      <c r="DZ66" s="2" t="s">
        <v>426</v>
      </c>
      <c r="EA66" s="2" t="s">
        <v>426</v>
      </c>
      <c r="EB66" s="2" t="s">
        <v>426</v>
      </c>
      <c r="EC66" s="2" t="s">
        <v>426</v>
      </c>
      <c r="ED66" s="2" t="s">
        <v>426</v>
      </c>
      <c r="EE66" s="2" t="s">
        <v>426</v>
      </c>
      <c r="EF66" s="2" t="s">
        <v>426</v>
      </c>
      <c r="EG66" s="2" t="s">
        <v>426</v>
      </c>
      <c r="EH66" s="2" t="s">
        <v>426</v>
      </c>
      <c r="EI66" s="2" t="s">
        <v>426</v>
      </c>
      <c r="EJ66" s="2" t="s">
        <v>426</v>
      </c>
      <c r="EK66" s="2" t="s">
        <v>426</v>
      </c>
      <c r="EL66" s="2" t="s">
        <v>426</v>
      </c>
      <c r="EM66" s="2" t="s">
        <v>426</v>
      </c>
      <c r="EN66" s="2" t="s">
        <v>426</v>
      </c>
      <c r="EO66" s="2" t="s">
        <v>426</v>
      </c>
      <c r="EP66" s="2" t="s">
        <v>426</v>
      </c>
      <c r="EQ66" s="2" t="s">
        <v>426</v>
      </c>
      <c r="ER66" s="2" t="s">
        <v>426</v>
      </c>
      <c r="ES66" s="2" t="s">
        <v>426</v>
      </c>
      <c r="ET66" s="2" t="s">
        <v>426</v>
      </c>
    </row>
    <row r="67" spans="1:150" ht="17.25" customHeight="1" x14ac:dyDescent="0.25">
      <c r="A67" s="20">
        <v>32643024</v>
      </c>
      <c r="B67" s="22">
        <v>45218.523611111108</v>
      </c>
      <c r="C67" s="23" t="s">
        <v>897</v>
      </c>
      <c r="D67" s="21" t="s">
        <v>1108</v>
      </c>
      <c r="E67" s="21" t="s">
        <v>411</v>
      </c>
      <c r="F67" s="21" t="s">
        <v>361</v>
      </c>
      <c r="G67" s="21" t="s">
        <v>392</v>
      </c>
      <c r="H67" s="21" t="s">
        <v>1153</v>
      </c>
      <c r="I67" s="21" t="s">
        <v>547</v>
      </c>
      <c r="J67" s="21" t="s">
        <v>499</v>
      </c>
      <c r="K67" s="21" t="s">
        <v>987</v>
      </c>
      <c r="L67" s="24" t="s">
        <v>117</v>
      </c>
      <c r="M67" s="24" t="s">
        <v>1071</v>
      </c>
      <c r="N67" s="2" t="s">
        <v>426</v>
      </c>
      <c r="O67" s="3" t="s">
        <v>1071</v>
      </c>
      <c r="P67" s="2" t="s">
        <v>426</v>
      </c>
      <c r="Q67" s="2" t="s">
        <v>755</v>
      </c>
      <c r="R67" s="2" t="s">
        <v>426</v>
      </c>
      <c r="S67" s="2" t="s">
        <v>200</v>
      </c>
      <c r="T67" s="2" t="s">
        <v>370</v>
      </c>
      <c r="U67" s="3" t="s">
        <v>1001</v>
      </c>
      <c r="V67" s="2" t="s">
        <v>62</v>
      </c>
      <c r="W67" s="2" t="s">
        <v>62</v>
      </c>
      <c r="X67" s="2" t="s">
        <v>62</v>
      </c>
      <c r="Y67" s="2" t="s">
        <v>941</v>
      </c>
      <c r="Z67" s="2" t="s">
        <v>941</v>
      </c>
      <c r="AA67" s="2" t="s">
        <v>62</v>
      </c>
      <c r="AB67" s="2" t="s">
        <v>941</v>
      </c>
      <c r="AC67" s="2" t="s">
        <v>62</v>
      </c>
      <c r="AD67" s="2" t="s">
        <v>62</v>
      </c>
      <c r="AE67" s="2" t="s">
        <v>426</v>
      </c>
      <c r="AF67" s="2" t="s">
        <v>426</v>
      </c>
      <c r="AG67" s="2" t="s">
        <v>693</v>
      </c>
      <c r="AH67" s="2" t="s">
        <v>275</v>
      </c>
      <c r="AI67" s="2" t="s">
        <v>426</v>
      </c>
      <c r="AJ67" s="3" t="s">
        <v>659</v>
      </c>
      <c r="AK67" s="2" t="s">
        <v>426</v>
      </c>
      <c r="AL67" s="2" t="s">
        <v>426</v>
      </c>
      <c r="AM67" s="2" t="s">
        <v>426</v>
      </c>
      <c r="AN67" s="2" t="s">
        <v>506</v>
      </c>
      <c r="AO67" s="2" t="s">
        <v>221</v>
      </c>
      <c r="AP67" s="2" t="s">
        <v>62</v>
      </c>
      <c r="AQ67" s="2" t="s">
        <v>62</v>
      </c>
      <c r="AR67" s="2" t="s">
        <v>1025</v>
      </c>
      <c r="AS67" s="2" t="s">
        <v>62</v>
      </c>
      <c r="AT67" s="2" t="s">
        <v>204</v>
      </c>
      <c r="AU67" s="2" t="s">
        <v>275</v>
      </c>
      <c r="AV67" s="2" t="s">
        <v>275</v>
      </c>
      <c r="AW67" s="2" t="s">
        <v>426</v>
      </c>
      <c r="AX67" s="2" t="s">
        <v>1134</v>
      </c>
      <c r="AY67" s="2" t="s">
        <v>426</v>
      </c>
      <c r="AZ67" s="3" t="s">
        <v>286</v>
      </c>
      <c r="BA67" s="3" t="s">
        <v>1098</v>
      </c>
      <c r="BB67" s="1" t="s">
        <v>903</v>
      </c>
      <c r="BC67" s="2" t="s">
        <v>426</v>
      </c>
      <c r="BD67" s="2" t="s">
        <v>426</v>
      </c>
      <c r="BE67" s="2" t="s">
        <v>500</v>
      </c>
      <c r="BF67" s="2" t="s">
        <v>426</v>
      </c>
      <c r="BG67" s="2" t="s">
        <v>426</v>
      </c>
      <c r="BH67" s="2" t="s">
        <v>426</v>
      </c>
      <c r="BI67" s="2" t="s">
        <v>426</v>
      </c>
      <c r="BJ67" s="2" t="s">
        <v>426</v>
      </c>
      <c r="BK67" s="2" t="s">
        <v>426</v>
      </c>
      <c r="BL67" s="2" t="s">
        <v>426</v>
      </c>
      <c r="BM67" s="2" t="s">
        <v>426</v>
      </c>
      <c r="BN67" s="2" t="s">
        <v>426</v>
      </c>
      <c r="BO67" s="2" t="s">
        <v>426</v>
      </c>
      <c r="BP67" s="2" t="s">
        <v>426</v>
      </c>
      <c r="BQ67" s="2" t="s">
        <v>426</v>
      </c>
      <c r="BR67" s="2" t="s">
        <v>426</v>
      </c>
      <c r="BS67" s="2" t="s">
        <v>426</v>
      </c>
      <c r="BT67" s="2" t="s">
        <v>426</v>
      </c>
      <c r="BU67" s="2" t="s">
        <v>426</v>
      </c>
      <c r="BV67" s="2" t="s">
        <v>426</v>
      </c>
      <c r="BW67" s="2" t="s">
        <v>426</v>
      </c>
      <c r="BX67" s="2" t="s">
        <v>426</v>
      </c>
      <c r="BY67" s="2" t="s">
        <v>426</v>
      </c>
      <c r="BZ67" s="2" t="s">
        <v>426</v>
      </c>
      <c r="CA67" s="2" t="s">
        <v>426</v>
      </c>
      <c r="CB67" s="2" t="s">
        <v>426</v>
      </c>
      <c r="CC67" s="2" t="s">
        <v>426</v>
      </c>
      <c r="CD67" s="2" t="s">
        <v>426</v>
      </c>
      <c r="CE67" s="2" t="s">
        <v>426</v>
      </c>
      <c r="CF67" s="2" t="s">
        <v>426</v>
      </c>
      <c r="CG67" s="25" t="s">
        <v>426</v>
      </c>
      <c r="CH67" s="2" t="s">
        <v>426</v>
      </c>
      <c r="CI67" s="2" t="s">
        <v>426</v>
      </c>
      <c r="CJ67" s="2" t="s">
        <v>426</v>
      </c>
      <c r="CK67" s="2" t="s">
        <v>426</v>
      </c>
      <c r="CL67" s="2" t="s">
        <v>426</v>
      </c>
      <c r="CM67" s="2" t="s">
        <v>426</v>
      </c>
      <c r="CN67" s="2" t="s">
        <v>426</v>
      </c>
      <c r="CO67" s="2" t="s">
        <v>426</v>
      </c>
      <c r="CP67" s="2" t="s">
        <v>426</v>
      </c>
      <c r="CQ67" s="2" t="s">
        <v>426</v>
      </c>
      <c r="CR67" s="2" t="s">
        <v>426</v>
      </c>
      <c r="CS67" s="2" t="s">
        <v>426</v>
      </c>
      <c r="CT67" s="2" t="s">
        <v>426</v>
      </c>
      <c r="CU67" s="2" t="s">
        <v>426</v>
      </c>
      <c r="CV67" s="2" t="s">
        <v>426</v>
      </c>
      <c r="CW67" s="2" t="s">
        <v>426</v>
      </c>
      <c r="CX67" s="2" t="s">
        <v>426</v>
      </c>
      <c r="CY67" s="2" t="s">
        <v>426</v>
      </c>
      <c r="CZ67" s="2" t="s">
        <v>426</v>
      </c>
      <c r="DA67" s="2" t="s">
        <v>426</v>
      </c>
      <c r="DB67" s="2" t="s">
        <v>426</v>
      </c>
      <c r="DC67" s="2" t="s">
        <v>426</v>
      </c>
      <c r="DD67" s="2" t="s">
        <v>426</v>
      </c>
      <c r="DE67" s="2" t="s">
        <v>426</v>
      </c>
      <c r="DF67" s="2" t="s">
        <v>426</v>
      </c>
      <c r="DG67" s="2" t="s">
        <v>426</v>
      </c>
      <c r="DH67" s="2" t="s">
        <v>426</v>
      </c>
      <c r="DI67" s="2" t="s">
        <v>426</v>
      </c>
      <c r="DJ67" s="2" t="s">
        <v>426</v>
      </c>
      <c r="DK67" s="2" t="s">
        <v>426</v>
      </c>
      <c r="DL67" s="2" t="s">
        <v>426</v>
      </c>
      <c r="DM67" s="25" t="s">
        <v>426</v>
      </c>
      <c r="DN67" s="2" t="s">
        <v>211</v>
      </c>
      <c r="DO67" s="2" t="s">
        <v>426</v>
      </c>
      <c r="DP67" s="2" t="s">
        <v>211</v>
      </c>
      <c r="DQ67" s="2" t="s">
        <v>426</v>
      </c>
      <c r="DR67" s="2" t="s">
        <v>211</v>
      </c>
      <c r="DS67" s="2" t="s">
        <v>426</v>
      </c>
      <c r="DT67" s="2" t="s">
        <v>211</v>
      </c>
      <c r="DU67" s="2" t="s">
        <v>426</v>
      </c>
      <c r="DV67" s="2" t="s">
        <v>426</v>
      </c>
      <c r="DW67" s="2" t="s">
        <v>426</v>
      </c>
      <c r="DX67" s="2" t="s">
        <v>426</v>
      </c>
      <c r="DY67" s="2" t="s">
        <v>426</v>
      </c>
      <c r="DZ67" s="2" t="s">
        <v>426</v>
      </c>
      <c r="EA67" s="2" t="s">
        <v>426</v>
      </c>
      <c r="EB67" s="2" t="s">
        <v>426</v>
      </c>
      <c r="EC67" s="2" t="s">
        <v>426</v>
      </c>
      <c r="ED67" s="2" t="s">
        <v>426</v>
      </c>
      <c r="EE67" s="2" t="s">
        <v>426</v>
      </c>
      <c r="EF67" s="2" t="s">
        <v>426</v>
      </c>
      <c r="EG67" s="2" t="s">
        <v>426</v>
      </c>
      <c r="EH67" s="2" t="s">
        <v>426</v>
      </c>
      <c r="EI67" s="2" t="s">
        <v>426</v>
      </c>
      <c r="EJ67" s="2" t="s">
        <v>426</v>
      </c>
      <c r="EK67" s="2" t="s">
        <v>426</v>
      </c>
      <c r="EL67" s="2" t="s">
        <v>426</v>
      </c>
      <c r="EM67" s="2" t="s">
        <v>426</v>
      </c>
      <c r="EN67" s="2" t="s">
        <v>426</v>
      </c>
      <c r="EO67" s="2" t="s">
        <v>426</v>
      </c>
      <c r="EP67" s="2" t="s">
        <v>426</v>
      </c>
      <c r="EQ67" s="2" t="s">
        <v>426</v>
      </c>
      <c r="ER67" s="2" t="s">
        <v>426</v>
      </c>
      <c r="ES67" s="2" t="s">
        <v>426</v>
      </c>
      <c r="ET67" s="2" t="s">
        <v>426</v>
      </c>
    </row>
    <row r="68" spans="1:150" ht="17.25" customHeight="1" x14ac:dyDescent="0.25">
      <c r="A68" s="20">
        <v>32643025</v>
      </c>
      <c r="B68" s="22">
        <v>45218.554085648146</v>
      </c>
      <c r="C68" s="23" t="s">
        <v>897</v>
      </c>
      <c r="D68" s="21" t="s">
        <v>1108</v>
      </c>
      <c r="E68" s="21" t="s">
        <v>427</v>
      </c>
      <c r="F68" s="21" t="s">
        <v>361</v>
      </c>
      <c r="G68" s="21" t="s">
        <v>392</v>
      </c>
      <c r="H68" s="21" t="s">
        <v>1155</v>
      </c>
      <c r="I68" s="21" t="s">
        <v>801</v>
      </c>
      <c r="J68" s="21" t="s">
        <v>898</v>
      </c>
      <c r="K68" s="21" t="s">
        <v>987</v>
      </c>
      <c r="L68" s="24" t="s">
        <v>117</v>
      </c>
      <c r="M68" s="24" t="s">
        <v>122</v>
      </c>
      <c r="N68" s="2" t="s">
        <v>426</v>
      </c>
      <c r="O68" s="3" t="s">
        <v>122</v>
      </c>
      <c r="P68" s="2" t="s">
        <v>426</v>
      </c>
      <c r="Q68" s="2" t="s">
        <v>1118</v>
      </c>
      <c r="R68" s="2" t="s">
        <v>426</v>
      </c>
      <c r="S68" s="2" t="s">
        <v>965</v>
      </c>
      <c r="T68" s="2" t="s">
        <v>211</v>
      </c>
      <c r="U68" s="3" t="s">
        <v>1001</v>
      </c>
      <c r="V68" s="2" t="s">
        <v>62</v>
      </c>
      <c r="W68" s="2" t="s">
        <v>62</v>
      </c>
      <c r="X68" s="2" t="s">
        <v>62</v>
      </c>
      <c r="Y68" s="2" t="s">
        <v>62</v>
      </c>
      <c r="Z68" s="2" t="s">
        <v>941</v>
      </c>
      <c r="AA68" s="2" t="s">
        <v>941</v>
      </c>
      <c r="AB68" s="2" t="s">
        <v>941</v>
      </c>
      <c r="AC68" s="2" t="s">
        <v>62</v>
      </c>
      <c r="AD68" s="2" t="s">
        <v>62</v>
      </c>
      <c r="AE68" s="2" t="s">
        <v>426</v>
      </c>
      <c r="AF68" s="2" t="s">
        <v>426</v>
      </c>
      <c r="AG68" s="2" t="s">
        <v>693</v>
      </c>
      <c r="AH68" s="2" t="s">
        <v>730</v>
      </c>
      <c r="AI68" s="2" t="s">
        <v>426</v>
      </c>
      <c r="AJ68" s="3" t="s">
        <v>447</v>
      </c>
      <c r="AK68" s="2" t="s">
        <v>426</v>
      </c>
      <c r="AL68" s="2" t="s">
        <v>426</v>
      </c>
      <c r="AM68" s="2" t="s">
        <v>426</v>
      </c>
      <c r="AN68" s="2" t="s">
        <v>506</v>
      </c>
      <c r="AO68" s="2" t="s">
        <v>221</v>
      </c>
      <c r="AP68" s="2" t="s">
        <v>62</v>
      </c>
      <c r="AQ68" s="2" t="s">
        <v>62</v>
      </c>
      <c r="AR68" s="2" t="s">
        <v>1025</v>
      </c>
      <c r="AS68" s="2" t="s">
        <v>62</v>
      </c>
      <c r="AT68" s="2" t="s">
        <v>204</v>
      </c>
      <c r="AU68" s="2" t="s">
        <v>730</v>
      </c>
      <c r="AV68" s="2" t="s">
        <v>730</v>
      </c>
      <c r="AW68" s="2" t="s">
        <v>426</v>
      </c>
      <c r="AX68" s="2" t="s">
        <v>670</v>
      </c>
      <c r="AY68" s="2" t="s">
        <v>426</v>
      </c>
      <c r="AZ68" s="3" t="s">
        <v>111</v>
      </c>
      <c r="BA68" s="3" t="s">
        <v>1101</v>
      </c>
      <c r="BB68" s="1" t="s">
        <v>168</v>
      </c>
      <c r="BC68" s="2" t="s">
        <v>426</v>
      </c>
      <c r="BD68" s="2" t="s">
        <v>426</v>
      </c>
      <c r="BE68" s="2" t="s">
        <v>850</v>
      </c>
      <c r="BF68" s="2" t="s">
        <v>426</v>
      </c>
      <c r="BG68" s="2" t="s">
        <v>426</v>
      </c>
      <c r="BH68" s="2" t="s">
        <v>426</v>
      </c>
      <c r="BI68" s="2" t="s">
        <v>426</v>
      </c>
      <c r="BJ68" s="2" t="s">
        <v>426</v>
      </c>
      <c r="BK68" s="2" t="s">
        <v>426</v>
      </c>
      <c r="BL68" s="2" t="s">
        <v>426</v>
      </c>
      <c r="BM68" s="2" t="s">
        <v>426</v>
      </c>
      <c r="BN68" s="2" t="s">
        <v>426</v>
      </c>
      <c r="BO68" s="2" t="s">
        <v>426</v>
      </c>
      <c r="BP68" s="2" t="s">
        <v>426</v>
      </c>
      <c r="BQ68" s="2" t="s">
        <v>426</v>
      </c>
      <c r="BR68" s="2" t="s">
        <v>426</v>
      </c>
      <c r="BS68" s="2" t="s">
        <v>426</v>
      </c>
      <c r="BT68" s="2" t="s">
        <v>426</v>
      </c>
      <c r="BU68" s="2" t="s">
        <v>426</v>
      </c>
      <c r="BV68" s="2" t="s">
        <v>426</v>
      </c>
      <c r="BW68" s="2" t="s">
        <v>426</v>
      </c>
      <c r="BX68" s="2" t="s">
        <v>426</v>
      </c>
      <c r="BY68" s="2" t="s">
        <v>426</v>
      </c>
      <c r="BZ68" s="2" t="s">
        <v>426</v>
      </c>
      <c r="CA68" s="2" t="s">
        <v>426</v>
      </c>
      <c r="CB68" s="2" t="s">
        <v>426</v>
      </c>
      <c r="CC68" s="2" t="s">
        <v>426</v>
      </c>
      <c r="CD68" s="2" t="s">
        <v>426</v>
      </c>
      <c r="CE68" s="2" t="s">
        <v>426</v>
      </c>
      <c r="CF68" s="2" t="s">
        <v>426</v>
      </c>
      <c r="CG68" s="25" t="s">
        <v>426</v>
      </c>
      <c r="CH68" s="2" t="s">
        <v>426</v>
      </c>
      <c r="CI68" s="2" t="s">
        <v>426</v>
      </c>
      <c r="CJ68" s="2" t="s">
        <v>426</v>
      </c>
      <c r="CK68" s="2" t="s">
        <v>426</v>
      </c>
      <c r="CL68" s="2" t="s">
        <v>426</v>
      </c>
      <c r="CM68" s="2" t="s">
        <v>426</v>
      </c>
      <c r="CN68" s="2" t="s">
        <v>426</v>
      </c>
      <c r="CO68" s="2" t="s">
        <v>426</v>
      </c>
      <c r="CP68" s="2" t="s">
        <v>426</v>
      </c>
      <c r="CQ68" s="2" t="s">
        <v>426</v>
      </c>
      <c r="CR68" s="2" t="s">
        <v>426</v>
      </c>
      <c r="CS68" s="2" t="s">
        <v>426</v>
      </c>
      <c r="CT68" s="2" t="s">
        <v>426</v>
      </c>
      <c r="CU68" s="2" t="s">
        <v>426</v>
      </c>
      <c r="CV68" s="2" t="s">
        <v>426</v>
      </c>
      <c r="CW68" s="2" t="s">
        <v>426</v>
      </c>
      <c r="CX68" s="2" t="s">
        <v>426</v>
      </c>
      <c r="CY68" s="2" t="s">
        <v>426</v>
      </c>
      <c r="CZ68" s="2" t="s">
        <v>426</v>
      </c>
      <c r="DA68" s="2" t="s">
        <v>426</v>
      </c>
      <c r="DB68" s="2" t="s">
        <v>426</v>
      </c>
      <c r="DC68" s="2" t="s">
        <v>426</v>
      </c>
      <c r="DD68" s="2" t="s">
        <v>426</v>
      </c>
      <c r="DE68" s="2" t="s">
        <v>426</v>
      </c>
      <c r="DF68" s="2" t="s">
        <v>426</v>
      </c>
      <c r="DG68" s="2" t="s">
        <v>426</v>
      </c>
      <c r="DH68" s="2" t="s">
        <v>426</v>
      </c>
      <c r="DI68" s="2" t="s">
        <v>426</v>
      </c>
      <c r="DJ68" s="2" t="s">
        <v>426</v>
      </c>
      <c r="DK68" s="2" t="s">
        <v>426</v>
      </c>
      <c r="DL68" s="2" t="s">
        <v>426</v>
      </c>
      <c r="DM68" s="25" t="s">
        <v>426</v>
      </c>
      <c r="DN68" s="2" t="s">
        <v>211</v>
      </c>
      <c r="DO68" s="2" t="s">
        <v>426</v>
      </c>
      <c r="DP68" s="2" t="s">
        <v>211</v>
      </c>
      <c r="DQ68" s="2" t="s">
        <v>426</v>
      </c>
      <c r="DR68" s="2" t="s">
        <v>211</v>
      </c>
      <c r="DS68" s="2" t="s">
        <v>426</v>
      </c>
      <c r="DT68" s="2" t="s">
        <v>211</v>
      </c>
      <c r="DU68" s="2" t="s">
        <v>426</v>
      </c>
      <c r="DV68" s="2" t="s">
        <v>426</v>
      </c>
      <c r="DW68" s="2" t="s">
        <v>426</v>
      </c>
      <c r="DX68" s="2" t="s">
        <v>426</v>
      </c>
      <c r="DY68" s="2" t="s">
        <v>426</v>
      </c>
      <c r="DZ68" s="2" t="s">
        <v>426</v>
      </c>
      <c r="EA68" s="2" t="s">
        <v>426</v>
      </c>
      <c r="EB68" s="2" t="s">
        <v>426</v>
      </c>
      <c r="EC68" s="2" t="s">
        <v>426</v>
      </c>
      <c r="ED68" s="2" t="s">
        <v>426</v>
      </c>
      <c r="EE68" s="2" t="s">
        <v>426</v>
      </c>
      <c r="EF68" s="2" t="s">
        <v>426</v>
      </c>
      <c r="EG68" s="2" t="s">
        <v>426</v>
      </c>
      <c r="EH68" s="2" t="s">
        <v>426</v>
      </c>
      <c r="EI68" s="2" t="s">
        <v>426</v>
      </c>
      <c r="EJ68" s="2" t="s">
        <v>426</v>
      </c>
      <c r="EK68" s="2" t="s">
        <v>426</v>
      </c>
      <c r="EL68" s="2" t="s">
        <v>426</v>
      </c>
      <c r="EM68" s="2" t="s">
        <v>426</v>
      </c>
      <c r="EN68" s="2" t="s">
        <v>426</v>
      </c>
      <c r="EO68" s="2" t="s">
        <v>426</v>
      </c>
      <c r="EP68" s="2" t="s">
        <v>426</v>
      </c>
      <c r="EQ68" s="2" t="s">
        <v>426</v>
      </c>
      <c r="ER68" s="2" t="s">
        <v>426</v>
      </c>
      <c r="ES68" s="2" t="s">
        <v>426</v>
      </c>
      <c r="ET68" s="2" t="s">
        <v>426</v>
      </c>
    </row>
    <row r="69" spans="1:150" ht="17.25" customHeight="1" x14ac:dyDescent="0.25">
      <c r="A69" s="20">
        <v>32643026</v>
      </c>
      <c r="B69" s="22">
        <v>45218.623101851852</v>
      </c>
      <c r="C69" s="23" t="s">
        <v>897</v>
      </c>
      <c r="D69" s="21" t="s">
        <v>1108</v>
      </c>
      <c r="E69" s="21" t="s">
        <v>136</v>
      </c>
      <c r="F69" s="21" t="s">
        <v>361</v>
      </c>
      <c r="G69" s="21" t="s">
        <v>392</v>
      </c>
      <c r="H69" s="21" t="s">
        <v>1153</v>
      </c>
      <c r="I69" s="21" t="s">
        <v>925</v>
      </c>
      <c r="J69" s="21" t="s">
        <v>554</v>
      </c>
      <c r="K69" s="21" t="s">
        <v>987</v>
      </c>
      <c r="L69" s="24" t="s">
        <v>117</v>
      </c>
      <c r="M69" s="24" t="s">
        <v>492</v>
      </c>
      <c r="N69" s="2" t="s">
        <v>426</v>
      </c>
      <c r="O69" s="3" t="s">
        <v>492</v>
      </c>
      <c r="P69" s="2" t="s">
        <v>426</v>
      </c>
      <c r="Q69" s="2" t="s">
        <v>755</v>
      </c>
      <c r="R69" s="2" t="s">
        <v>426</v>
      </c>
      <c r="S69" s="2" t="s">
        <v>200</v>
      </c>
      <c r="T69" s="2" t="s">
        <v>374</v>
      </c>
      <c r="U69" s="3" t="s">
        <v>452</v>
      </c>
      <c r="V69" s="2" t="s">
        <v>62</v>
      </c>
      <c r="W69" s="2" t="s">
        <v>62</v>
      </c>
      <c r="X69" s="2" t="s">
        <v>62</v>
      </c>
      <c r="Y69" s="2" t="s">
        <v>941</v>
      </c>
      <c r="Z69" s="2" t="s">
        <v>382</v>
      </c>
      <c r="AA69" s="2" t="s">
        <v>62</v>
      </c>
      <c r="AB69" s="2" t="s">
        <v>62</v>
      </c>
      <c r="AC69" s="2" t="s">
        <v>62</v>
      </c>
      <c r="AD69" s="2" t="s">
        <v>941</v>
      </c>
      <c r="AE69" s="2" t="s">
        <v>426</v>
      </c>
      <c r="AF69" s="2" t="s">
        <v>426</v>
      </c>
      <c r="AG69" s="2" t="s">
        <v>693</v>
      </c>
      <c r="AH69" s="2" t="s">
        <v>1073</v>
      </c>
      <c r="AI69" s="2" t="s">
        <v>426</v>
      </c>
      <c r="AJ69" s="3" t="s">
        <v>750</v>
      </c>
      <c r="AK69" s="2" t="s">
        <v>426</v>
      </c>
      <c r="AL69" s="2" t="s">
        <v>426</v>
      </c>
      <c r="AM69" s="2" t="s">
        <v>426</v>
      </c>
      <c r="AN69" s="2" t="s">
        <v>506</v>
      </c>
      <c r="AO69" s="2" t="s">
        <v>221</v>
      </c>
      <c r="AP69" s="2" t="s">
        <v>62</v>
      </c>
      <c r="AQ69" s="2" t="s">
        <v>62</v>
      </c>
      <c r="AR69" s="2" t="s">
        <v>1025</v>
      </c>
      <c r="AS69" s="2" t="s">
        <v>62</v>
      </c>
      <c r="AT69" s="2" t="s">
        <v>204</v>
      </c>
      <c r="AU69" s="2" t="s">
        <v>1073</v>
      </c>
      <c r="AV69" s="2" t="s">
        <v>1073</v>
      </c>
      <c r="AW69" s="2" t="s">
        <v>426</v>
      </c>
      <c r="AX69" s="2" t="s">
        <v>573</v>
      </c>
      <c r="AY69" s="2" t="s">
        <v>426</v>
      </c>
      <c r="AZ69" s="3" t="s">
        <v>1014</v>
      </c>
      <c r="BA69" s="3" t="s">
        <v>19</v>
      </c>
      <c r="BB69" s="1" t="s">
        <v>605</v>
      </c>
      <c r="BC69" s="2" t="s">
        <v>426</v>
      </c>
      <c r="BD69" s="2" t="s">
        <v>426</v>
      </c>
      <c r="BE69" s="2" t="s">
        <v>1000</v>
      </c>
      <c r="BF69" s="2" t="s">
        <v>426</v>
      </c>
      <c r="BG69" s="2" t="s">
        <v>426</v>
      </c>
      <c r="BH69" s="2" t="s">
        <v>426</v>
      </c>
      <c r="BI69" s="2" t="s">
        <v>426</v>
      </c>
      <c r="BJ69" s="2" t="s">
        <v>426</v>
      </c>
      <c r="BK69" s="2" t="s">
        <v>426</v>
      </c>
      <c r="BL69" s="2" t="s">
        <v>426</v>
      </c>
      <c r="BM69" s="2" t="s">
        <v>426</v>
      </c>
      <c r="BN69" s="2" t="s">
        <v>426</v>
      </c>
      <c r="BO69" s="2" t="s">
        <v>426</v>
      </c>
      <c r="BP69" s="2" t="s">
        <v>426</v>
      </c>
      <c r="BQ69" s="2" t="s">
        <v>426</v>
      </c>
      <c r="BR69" s="2" t="s">
        <v>426</v>
      </c>
      <c r="BS69" s="2" t="s">
        <v>426</v>
      </c>
      <c r="BT69" s="2" t="s">
        <v>426</v>
      </c>
      <c r="BU69" s="2" t="s">
        <v>426</v>
      </c>
      <c r="BV69" s="2" t="s">
        <v>426</v>
      </c>
      <c r="BW69" s="2" t="s">
        <v>426</v>
      </c>
      <c r="BX69" s="2" t="s">
        <v>426</v>
      </c>
      <c r="BY69" s="2" t="s">
        <v>426</v>
      </c>
      <c r="BZ69" s="2" t="s">
        <v>426</v>
      </c>
      <c r="CA69" s="2" t="s">
        <v>426</v>
      </c>
      <c r="CB69" s="2" t="s">
        <v>426</v>
      </c>
      <c r="CC69" s="2" t="s">
        <v>426</v>
      </c>
      <c r="CD69" s="2" t="s">
        <v>426</v>
      </c>
      <c r="CE69" s="2" t="s">
        <v>426</v>
      </c>
      <c r="CF69" s="2" t="s">
        <v>426</v>
      </c>
      <c r="CG69" s="25" t="s">
        <v>426</v>
      </c>
      <c r="CH69" s="2" t="s">
        <v>426</v>
      </c>
      <c r="CI69" s="2" t="s">
        <v>426</v>
      </c>
      <c r="CJ69" s="2" t="s">
        <v>426</v>
      </c>
      <c r="CK69" s="2" t="s">
        <v>426</v>
      </c>
      <c r="CL69" s="2" t="s">
        <v>426</v>
      </c>
      <c r="CM69" s="2" t="s">
        <v>426</v>
      </c>
      <c r="CN69" s="2" t="s">
        <v>426</v>
      </c>
      <c r="CO69" s="2" t="s">
        <v>426</v>
      </c>
      <c r="CP69" s="2" t="s">
        <v>426</v>
      </c>
      <c r="CQ69" s="2" t="s">
        <v>426</v>
      </c>
      <c r="CR69" s="2" t="s">
        <v>426</v>
      </c>
      <c r="CS69" s="2" t="s">
        <v>426</v>
      </c>
      <c r="CT69" s="2" t="s">
        <v>426</v>
      </c>
      <c r="CU69" s="2" t="s">
        <v>426</v>
      </c>
      <c r="CV69" s="2" t="s">
        <v>426</v>
      </c>
      <c r="CW69" s="2" t="s">
        <v>426</v>
      </c>
      <c r="CX69" s="2" t="s">
        <v>426</v>
      </c>
      <c r="CY69" s="2" t="s">
        <v>426</v>
      </c>
      <c r="CZ69" s="2" t="s">
        <v>426</v>
      </c>
      <c r="DA69" s="2" t="s">
        <v>426</v>
      </c>
      <c r="DB69" s="2" t="s">
        <v>426</v>
      </c>
      <c r="DC69" s="2" t="s">
        <v>426</v>
      </c>
      <c r="DD69" s="2" t="s">
        <v>426</v>
      </c>
      <c r="DE69" s="2" t="s">
        <v>426</v>
      </c>
      <c r="DF69" s="2" t="s">
        <v>426</v>
      </c>
      <c r="DG69" s="2" t="s">
        <v>426</v>
      </c>
      <c r="DH69" s="2" t="s">
        <v>426</v>
      </c>
      <c r="DI69" s="2" t="s">
        <v>426</v>
      </c>
      <c r="DJ69" s="2" t="s">
        <v>426</v>
      </c>
      <c r="DK69" s="2" t="s">
        <v>426</v>
      </c>
      <c r="DL69" s="2" t="s">
        <v>426</v>
      </c>
      <c r="DM69" s="25" t="s">
        <v>426</v>
      </c>
      <c r="DN69" s="2" t="s">
        <v>211</v>
      </c>
      <c r="DO69" s="2" t="s">
        <v>426</v>
      </c>
      <c r="DP69" s="2" t="s">
        <v>211</v>
      </c>
      <c r="DQ69" s="2" t="s">
        <v>426</v>
      </c>
      <c r="DR69" s="2" t="s">
        <v>211</v>
      </c>
      <c r="DS69" s="2" t="s">
        <v>426</v>
      </c>
      <c r="DT69" s="2" t="s">
        <v>211</v>
      </c>
      <c r="DU69" s="2" t="s">
        <v>426</v>
      </c>
      <c r="DV69" s="2" t="s">
        <v>426</v>
      </c>
      <c r="DW69" s="2" t="s">
        <v>426</v>
      </c>
      <c r="DX69" s="2" t="s">
        <v>426</v>
      </c>
      <c r="DY69" s="2" t="s">
        <v>426</v>
      </c>
      <c r="DZ69" s="2" t="s">
        <v>426</v>
      </c>
      <c r="EA69" s="2" t="s">
        <v>426</v>
      </c>
      <c r="EB69" s="2" t="s">
        <v>426</v>
      </c>
      <c r="EC69" s="2" t="s">
        <v>426</v>
      </c>
      <c r="ED69" s="2" t="s">
        <v>426</v>
      </c>
      <c r="EE69" s="2" t="s">
        <v>426</v>
      </c>
      <c r="EF69" s="2" t="s">
        <v>426</v>
      </c>
      <c r="EG69" s="2" t="s">
        <v>426</v>
      </c>
      <c r="EH69" s="2" t="s">
        <v>426</v>
      </c>
      <c r="EI69" s="2" t="s">
        <v>426</v>
      </c>
      <c r="EJ69" s="2" t="s">
        <v>426</v>
      </c>
      <c r="EK69" s="2" t="s">
        <v>426</v>
      </c>
      <c r="EL69" s="2" t="s">
        <v>426</v>
      </c>
      <c r="EM69" s="2" t="s">
        <v>426</v>
      </c>
      <c r="EN69" s="2" t="s">
        <v>426</v>
      </c>
      <c r="EO69" s="2" t="s">
        <v>426</v>
      </c>
      <c r="EP69" s="2" t="s">
        <v>426</v>
      </c>
      <c r="EQ69" s="2" t="s">
        <v>426</v>
      </c>
      <c r="ER69" s="2" t="s">
        <v>426</v>
      </c>
      <c r="ES69" s="2" t="s">
        <v>426</v>
      </c>
      <c r="ET69" s="2" t="s">
        <v>426</v>
      </c>
    </row>
    <row r="70" spans="1:150" ht="17.25" customHeight="1" x14ac:dyDescent="0.25">
      <c r="A70" s="20">
        <v>32764512</v>
      </c>
      <c r="B70" s="22">
        <v>45224.540775462963</v>
      </c>
      <c r="C70" s="23" t="s">
        <v>401</v>
      </c>
      <c r="D70" s="21" t="s">
        <v>400</v>
      </c>
      <c r="E70" s="21" t="s">
        <v>176</v>
      </c>
      <c r="F70" s="21" t="s">
        <v>361</v>
      </c>
      <c r="G70" s="21" t="s">
        <v>1006</v>
      </c>
      <c r="H70" s="21" t="s">
        <v>1156</v>
      </c>
      <c r="I70" s="24" t="s">
        <v>803</v>
      </c>
      <c r="J70" s="21" t="s">
        <v>829</v>
      </c>
      <c r="K70" s="21" t="s">
        <v>264</v>
      </c>
      <c r="L70" s="24" t="s">
        <v>783</v>
      </c>
      <c r="M70" s="24" t="s">
        <v>774</v>
      </c>
      <c r="N70" s="2" t="s">
        <v>426</v>
      </c>
      <c r="O70" s="3" t="s">
        <v>774</v>
      </c>
      <c r="P70" s="2" t="s">
        <v>426</v>
      </c>
      <c r="Q70" s="2" t="s">
        <v>1118</v>
      </c>
      <c r="R70" s="2" t="s">
        <v>426</v>
      </c>
      <c r="S70" s="2" t="s">
        <v>965</v>
      </c>
      <c r="T70" s="2" t="s">
        <v>211</v>
      </c>
      <c r="U70" s="3" t="s">
        <v>1001</v>
      </c>
      <c r="V70" s="2" t="s">
        <v>62</v>
      </c>
      <c r="W70" s="2" t="s">
        <v>62</v>
      </c>
      <c r="X70" s="2" t="s">
        <v>62</v>
      </c>
      <c r="Y70" s="2" t="s">
        <v>941</v>
      </c>
      <c r="Z70" s="2" t="s">
        <v>62</v>
      </c>
      <c r="AA70" s="2" t="s">
        <v>941</v>
      </c>
      <c r="AB70" s="2" t="s">
        <v>941</v>
      </c>
      <c r="AC70" s="2" t="s">
        <v>62</v>
      </c>
      <c r="AD70" s="2" t="s">
        <v>62</v>
      </c>
      <c r="AE70" s="2" t="s">
        <v>426</v>
      </c>
      <c r="AF70" s="2" t="s">
        <v>426</v>
      </c>
      <c r="AG70" s="2" t="s">
        <v>693</v>
      </c>
      <c r="AH70" s="2" t="s">
        <v>406</v>
      </c>
      <c r="AI70" s="2" t="s">
        <v>426</v>
      </c>
      <c r="AJ70" s="3" t="s">
        <v>624</v>
      </c>
      <c r="AK70" s="2" t="s">
        <v>426</v>
      </c>
      <c r="AL70" s="2" t="s">
        <v>426</v>
      </c>
      <c r="AM70" s="2" t="s">
        <v>426</v>
      </c>
      <c r="AN70" s="2" t="s">
        <v>506</v>
      </c>
      <c r="AO70" s="2" t="s">
        <v>221</v>
      </c>
      <c r="AP70" s="2" t="s">
        <v>62</v>
      </c>
      <c r="AQ70" s="2" t="s">
        <v>62</v>
      </c>
      <c r="AR70" s="2" t="s">
        <v>1025</v>
      </c>
      <c r="AS70" s="2" t="s">
        <v>62</v>
      </c>
      <c r="AT70" s="2" t="s">
        <v>204</v>
      </c>
      <c r="AU70" s="2" t="s">
        <v>406</v>
      </c>
      <c r="AV70" s="2" t="s">
        <v>406</v>
      </c>
      <c r="AW70" s="2" t="s">
        <v>426</v>
      </c>
      <c r="AX70" s="2" t="s">
        <v>96</v>
      </c>
      <c r="AY70" s="2" t="s">
        <v>426</v>
      </c>
      <c r="AZ70" s="3" t="s">
        <v>611</v>
      </c>
      <c r="BA70" s="3" t="s">
        <v>474</v>
      </c>
      <c r="BB70" s="1" t="s">
        <v>548</v>
      </c>
      <c r="BC70" s="2" t="s">
        <v>426</v>
      </c>
      <c r="BD70" s="2" t="s">
        <v>426</v>
      </c>
      <c r="BE70" s="2" t="s">
        <v>463</v>
      </c>
      <c r="BF70" s="2" t="s">
        <v>426</v>
      </c>
      <c r="BG70" s="2" t="s">
        <v>426</v>
      </c>
      <c r="BH70" s="2" t="s">
        <v>426</v>
      </c>
      <c r="BI70" s="2" t="s">
        <v>426</v>
      </c>
      <c r="BJ70" s="2" t="s">
        <v>426</v>
      </c>
      <c r="BK70" s="2" t="s">
        <v>426</v>
      </c>
      <c r="BL70" s="2" t="s">
        <v>426</v>
      </c>
      <c r="BM70" s="2" t="s">
        <v>426</v>
      </c>
      <c r="BN70" s="2" t="s">
        <v>426</v>
      </c>
      <c r="BO70" s="2" t="s">
        <v>426</v>
      </c>
      <c r="BP70" s="2" t="s">
        <v>426</v>
      </c>
      <c r="BQ70" s="2" t="s">
        <v>426</v>
      </c>
      <c r="BR70" s="2" t="s">
        <v>426</v>
      </c>
      <c r="BS70" s="2" t="s">
        <v>426</v>
      </c>
      <c r="BT70" s="2" t="s">
        <v>426</v>
      </c>
      <c r="BU70" s="2" t="s">
        <v>426</v>
      </c>
      <c r="BV70" s="2" t="s">
        <v>426</v>
      </c>
      <c r="BW70" s="2" t="s">
        <v>426</v>
      </c>
      <c r="BX70" s="2" t="s">
        <v>426</v>
      </c>
      <c r="BY70" s="2" t="s">
        <v>426</v>
      </c>
      <c r="BZ70" s="2" t="s">
        <v>426</v>
      </c>
      <c r="CA70" s="2" t="s">
        <v>426</v>
      </c>
      <c r="CB70" s="2" t="s">
        <v>426</v>
      </c>
      <c r="CC70" s="2" t="s">
        <v>426</v>
      </c>
      <c r="CD70" s="2" t="s">
        <v>426</v>
      </c>
      <c r="CE70" s="2" t="s">
        <v>426</v>
      </c>
      <c r="CF70" s="2" t="s">
        <v>426</v>
      </c>
      <c r="CG70" s="25" t="s">
        <v>426</v>
      </c>
      <c r="CH70" s="2" t="s">
        <v>426</v>
      </c>
      <c r="CI70" s="2" t="s">
        <v>426</v>
      </c>
      <c r="CJ70" s="2" t="s">
        <v>426</v>
      </c>
      <c r="CK70" s="2" t="s">
        <v>426</v>
      </c>
      <c r="CL70" s="2" t="s">
        <v>426</v>
      </c>
      <c r="CM70" s="2" t="s">
        <v>426</v>
      </c>
      <c r="CN70" s="2" t="s">
        <v>426</v>
      </c>
      <c r="CO70" s="2" t="s">
        <v>426</v>
      </c>
      <c r="CP70" s="2" t="s">
        <v>426</v>
      </c>
      <c r="CQ70" s="2" t="s">
        <v>426</v>
      </c>
      <c r="CR70" s="2" t="s">
        <v>426</v>
      </c>
      <c r="CS70" s="2" t="s">
        <v>426</v>
      </c>
      <c r="CT70" s="2" t="s">
        <v>426</v>
      </c>
      <c r="CU70" s="2" t="s">
        <v>426</v>
      </c>
      <c r="CV70" s="2" t="s">
        <v>426</v>
      </c>
      <c r="CW70" s="2" t="s">
        <v>426</v>
      </c>
      <c r="CX70" s="2" t="s">
        <v>426</v>
      </c>
      <c r="CY70" s="2" t="s">
        <v>426</v>
      </c>
      <c r="CZ70" s="2" t="s">
        <v>426</v>
      </c>
      <c r="DA70" s="2" t="s">
        <v>426</v>
      </c>
      <c r="DB70" s="2" t="s">
        <v>426</v>
      </c>
      <c r="DC70" s="2" t="s">
        <v>426</v>
      </c>
      <c r="DD70" s="2" t="s">
        <v>426</v>
      </c>
      <c r="DE70" s="2" t="s">
        <v>426</v>
      </c>
      <c r="DF70" s="2" t="s">
        <v>426</v>
      </c>
      <c r="DG70" s="2" t="s">
        <v>426</v>
      </c>
      <c r="DH70" s="2" t="s">
        <v>426</v>
      </c>
      <c r="DI70" s="2" t="s">
        <v>426</v>
      </c>
      <c r="DJ70" s="2" t="s">
        <v>426</v>
      </c>
      <c r="DK70" s="2" t="s">
        <v>426</v>
      </c>
      <c r="DL70" s="2" t="s">
        <v>426</v>
      </c>
      <c r="DM70" s="25" t="s">
        <v>426</v>
      </c>
      <c r="DN70" s="2" t="s">
        <v>211</v>
      </c>
      <c r="DO70" s="2" t="s">
        <v>426</v>
      </c>
      <c r="DP70" s="2" t="s">
        <v>211</v>
      </c>
      <c r="DQ70" s="2" t="s">
        <v>426</v>
      </c>
      <c r="DR70" s="2" t="s">
        <v>211</v>
      </c>
      <c r="DS70" s="2" t="s">
        <v>426</v>
      </c>
      <c r="DT70" s="2" t="s">
        <v>211</v>
      </c>
      <c r="DU70" s="2" t="s">
        <v>426</v>
      </c>
      <c r="DV70" s="2" t="s">
        <v>426</v>
      </c>
      <c r="DW70" s="2" t="s">
        <v>426</v>
      </c>
      <c r="DX70" s="2" t="s">
        <v>426</v>
      </c>
      <c r="DY70" s="2" t="s">
        <v>426</v>
      </c>
      <c r="DZ70" s="2" t="s">
        <v>426</v>
      </c>
      <c r="EA70" s="2" t="s">
        <v>426</v>
      </c>
      <c r="EB70" s="2" t="s">
        <v>426</v>
      </c>
      <c r="EC70" s="2" t="s">
        <v>426</v>
      </c>
      <c r="ED70" s="2" t="s">
        <v>426</v>
      </c>
      <c r="EE70" s="2" t="s">
        <v>426</v>
      </c>
      <c r="EF70" s="2" t="s">
        <v>426</v>
      </c>
      <c r="EG70" s="2" t="s">
        <v>426</v>
      </c>
      <c r="EH70" s="2" t="s">
        <v>426</v>
      </c>
      <c r="EI70" s="2" t="s">
        <v>426</v>
      </c>
      <c r="EJ70" s="2" t="s">
        <v>426</v>
      </c>
      <c r="EK70" s="2" t="s">
        <v>426</v>
      </c>
      <c r="EL70" s="2" t="s">
        <v>426</v>
      </c>
      <c r="EM70" s="2" t="s">
        <v>426</v>
      </c>
      <c r="EN70" s="2" t="s">
        <v>426</v>
      </c>
      <c r="EO70" s="2" t="s">
        <v>426</v>
      </c>
      <c r="EP70" s="2" t="s">
        <v>426</v>
      </c>
      <c r="EQ70" s="2" t="s">
        <v>426</v>
      </c>
      <c r="ER70" s="2" t="s">
        <v>426</v>
      </c>
      <c r="ES70" s="2" t="s">
        <v>426</v>
      </c>
      <c r="ET70" s="2" t="s">
        <v>426</v>
      </c>
    </row>
    <row r="71" spans="1:150" ht="17.25" customHeight="1" x14ac:dyDescent="0.25">
      <c r="A71" s="20">
        <v>32765362</v>
      </c>
      <c r="B71" s="22">
        <v>45224.56150462963</v>
      </c>
      <c r="C71" s="23" t="s">
        <v>401</v>
      </c>
      <c r="D71" s="21" t="s">
        <v>400</v>
      </c>
      <c r="E71" s="21" t="s">
        <v>909</v>
      </c>
      <c r="F71" s="21" t="s">
        <v>361</v>
      </c>
      <c r="G71" s="21" t="s">
        <v>1006</v>
      </c>
      <c r="H71" s="21" t="s">
        <v>1157</v>
      </c>
      <c r="I71" s="24" t="s">
        <v>585</v>
      </c>
      <c r="J71" s="21" t="s">
        <v>182</v>
      </c>
      <c r="K71" s="21" t="s">
        <v>237</v>
      </c>
      <c r="L71" s="24" t="s">
        <v>783</v>
      </c>
      <c r="M71" s="24" t="s">
        <v>777</v>
      </c>
      <c r="N71" s="2" t="s">
        <v>426</v>
      </c>
      <c r="O71" s="3" t="s">
        <v>777</v>
      </c>
      <c r="P71" s="2" t="s">
        <v>426</v>
      </c>
      <c r="Q71" s="2" t="s">
        <v>1118</v>
      </c>
      <c r="R71" s="2" t="s">
        <v>426</v>
      </c>
      <c r="S71" s="2" t="s">
        <v>965</v>
      </c>
      <c r="T71" s="2" t="s">
        <v>211</v>
      </c>
      <c r="U71" s="3" t="s">
        <v>452</v>
      </c>
      <c r="V71" s="2" t="s">
        <v>62</v>
      </c>
      <c r="W71" s="2" t="s">
        <v>941</v>
      </c>
      <c r="X71" s="2" t="s">
        <v>62</v>
      </c>
      <c r="Y71" s="2" t="s">
        <v>62</v>
      </c>
      <c r="Z71" s="2" t="s">
        <v>941</v>
      </c>
      <c r="AA71" s="2" t="s">
        <v>941</v>
      </c>
      <c r="AB71" s="2" t="s">
        <v>941</v>
      </c>
      <c r="AC71" s="2" t="s">
        <v>62</v>
      </c>
      <c r="AD71" s="2" t="s">
        <v>62</v>
      </c>
      <c r="AE71" s="2" t="s">
        <v>426</v>
      </c>
      <c r="AF71" s="2" t="s">
        <v>426</v>
      </c>
      <c r="AG71" s="2" t="s">
        <v>693</v>
      </c>
      <c r="AH71" s="2" t="s">
        <v>405</v>
      </c>
      <c r="AI71" s="2" t="s">
        <v>426</v>
      </c>
      <c r="AJ71" s="3" t="s">
        <v>44</v>
      </c>
      <c r="AK71" s="2" t="s">
        <v>426</v>
      </c>
      <c r="AL71" s="2" t="s">
        <v>426</v>
      </c>
      <c r="AM71" s="2" t="s">
        <v>426</v>
      </c>
      <c r="AN71" s="2" t="s">
        <v>506</v>
      </c>
      <c r="AO71" s="2" t="s">
        <v>221</v>
      </c>
      <c r="AP71" s="2" t="s">
        <v>62</v>
      </c>
      <c r="AQ71" s="2" t="s">
        <v>62</v>
      </c>
      <c r="AR71" s="2" t="s">
        <v>1025</v>
      </c>
      <c r="AS71" s="2" t="s">
        <v>62</v>
      </c>
      <c r="AT71" s="2" t="s">
        <v>204</v>
      </c>
      <c r="AU71" s="2" t="s">
        <v>405</v>
      </c>
      <c r="AV71" s="2" t="s">
        <v>405</v>
      </c>
      <c r="AW71" s="2" t="s">
        <v>426</v>
      </c>
      <c r="AX71" s="2" t="s">
        <v>712</v>
      </c>
      <c r="AY71" s="2" t="s">
        <v>426</v>
      </c>
      <c r="AZ71" s="3" t="s">
        <v>1105</v>
      </c>
      <c r="BA71" s="3" t="s">
        <v>362</v>
      </c>
      <c r="BB71" s="1" t="s">
        <v>1078</v>
      </c>
      <c r="BC71" s="2" t="s">
        <v>426</v>
      </c>
      <c r="BD71" s="2" t="s">
        <v>426</v>
      </c>
      <c r="BE71" s="2" t="s">
        <v>131</v>
      </c>
      <c r="BF71" s="2" t="s">
        <v>426</v>
      </c>
      <c r="BG71" s="2" t="s">
        <v>426</v>
      </c>
      <c r="BH71" s="2" t="s">
        <v>426</v>
      </c>
      <c r="BI71" s="2" t="s">
        <v>426</v>
      </c>
      <c r="BJ71" s="2" t="s">
        <v>426</v>
      </c>
      <c r="BK71" s="2" t="s">
        <v>426</v>
      </c>
      <c r="BL71" s="2" t="s">
        <v>426</v>
      </c>
      <c r="BM71" s="2" t="s">
        <v>426</v>
      </c>
      <c r="BN71" s="2" t="s">
        <v>426</v>
      </c>
      <c r="BO71" s="2" t="s">
        <v>426</v>
      </c>
      <c r="BP71" s="2" t="s">
        <v>426</v>
      </c>
      <c r="BQ71" s="2" t="s">
        <v>426</v>
      </c>
      <c r="BR71" s="2" t="s">
        <v>426</v>
      </c>
      <c r="BS71" s="2" t="s">
        <v>426</v>
      </c>
      <c r="BT71" s="2" t="s">
        <v>426</v>
      </c>
      <c r="BU71" s="2" t="s">
        <v>426</v>
      </c>
      <c r="BV71" s="2" t="s">
        <v>426</v>
      </c>
      <c r="BW71" s="2" t="s">
        <v>426</v>
      </c>
      <c r="BX71" s="2" t="s">
        <v>426</v>
      </c>
      <c r="BY71" s="2" t="s">
        <v>426</v>
      </c>
      <c r="BZ71" s="2" t="s">
        <v>426</v>
      </c>
      <c r="CA71" s="2" t="s">
        <v>426</v>
      </c>
      <c r="CB71" s="2" t="s">
        <v>426</v>
      </c>
      <c r="CC71" s="2" t="s">
        <v>426</v>
      </c>
      <c r="CD71" s="2" t="s">
        <v>426</v>
      </c>
      <c r="CE71" s="2" t="s">
        <v>426</v>
      </c>
      <c r="CF71" s="2" t="s">
        <v>426</v>
      </c>
      <c r="CG71" s="25" t="s">
        <v>426</v>
      </c>
      <c r="CH71" s="2" t="s">
        <v>426</v>
      </c>
      <c r="CI71" s="2" t="s">
        <v>426</v>
      </c>
      <c r="CJ71" s="2" t="s">
        <v>426</v>
      </c>
      <c r="CK71" s="2" t="s">
        <v>426</v>
      </c>
      <c r="CL71" s="2" t="s">
        <v>426</v>
      </c>
      <c r="CM71" s="2" t="s">
        <v>426</v>
      </c>
      <c r="CN71" s="2" t="s">
        <v>426</v>
      </c>
      <c r="CO71" s="2" t="s">
        <v>426</v>
      </c>
      <c r="CP71" s="2" t="s">
        <v>426</v>
      </c>
      <c r="CQ71" s="2" t="s">
        <v>426</v>
      </c>
      <c r="CR71" s="2" t="s">
        <v>426</v>
      </c>
      <c r="CS71" s="2" t="s">
        <v>426</v>
      </c>
      <c r="CT71" s="2" t="s">
        <v>426</v>
      </c>
      <c r="CU71" s="2" t="s">
        <v>426</v>
      </c>
      <c r="CV71" s="2" t="s">
        <v>426</v>
      </c>
      <c r="CW71" s="2" t="s">
        <v>426</v>
      </c>
      <c r="CX71" s="2" t="s">
        <v>426</v>
      </c>
      <c r="CY71" s="2" t="s">
        <v>426</v>
      </c>
      <c r="CZ71" s="2" t="s">
        <v>426</v>
      </c>
      <c r="DA71" s="2" t="s">
        <v>426</v>
      </c>
      <c r="DB71" s="2" t="s">
        <v>426</v>
      </c>
      <c r="DC71" s="2" t="s">
        <v>426</v>
      </c>
      <c r="DD71" s="2" t="s">
        <v>426</v>
      </c>
      <c r="DE71" s="2" t="s">
        <v>426</v>
      </c>
      <c r="DF71" s="2" t="s">
        <v>426</v>
      </c>
      <c r="DG71" s="2" t="s">
        <v>426</v>
      </c>
      <c r="DH71" s="2" t="s">
        <v>426</v>
      </c>
      <c r="DI71" s="2" t="s">
        <v>426</v>
      </c>
      <c r="DJ71" s="2" t="s">
        <v>426</v>
      </c>
      <c r="DK71" s="2" t="s">
        <v>426</v>
      </c>
      <c r="DL71" s="2" t="s">
        <v>426</v>
      </c>
      <c r="DM71" s="25" t="s">
        <v>426</v>
      </c>
      <c r="DN71" s="2" t="s">
        <v>211</v>
      </c>
      <c r="DO71" s="2" t="s">
        <v>426</v>
      </c>
      <c r="DP71" s="2" t="s">
        <v>211</v>
      </c>
      <c r="DQ71" s="2" t="s">
        <v>426</v>
      </c>
      <c r="DR71" s="2" t="s">
        <v>211</v>
      </c>
      <c r="DS71" s="2" t="s">
        <v>426</v>
      </c>
      <c r="DT71" s="2" t="s">
        <v>211</v>
      </c>
      <c r="DU71" s="2" t="s">
        <v>426</v>
      </c>
      <c r="DV71" s="2" t="s">
        <v>426</v>
      </c>
      <c r="DW71" s="2" t="s">
        <v>426</v>
      </c>
      <c r="DX71" s="2" t="s">
        <v>426</v>
      </c>
      <c r="DY71" s="2" t="s">
        <v>426</v>
      </c>
      <c r="DZ71" s="2" t="s">
        <v>426</v>
      </c>
      <c r="EA71" s="2" t="s">
        <v>426</v>
      </c>
      <c r="EB71" s="2" t="s">
        <v>426</v>
      </c>
      <c r="EC71" s="2" t="s">
        <v>426</v>
      </c>
      <c r="ED71" s="2" t="s">
        <v>426</v>
      </c>
      <c r="EE71" s="2" t="s">
        <v>426</v>
      </c>
      <c r="EF71" s="2" t="s">
        <v>426</v>
      </c>
      <c r="EG71" s="2" t="s">
        <v>426</v>
      </c>
      <c r="EH71" s="2" t="s">
        <v>426</v>
      </c>
      <c r="EI71" s="2" t="s">
        <v>426</v>
      </c>
      <c r="EJ71" s="2" t="s">
        <v>426</v>
      </c>
      <c r="EK71" s="2" t="s">
        <v>426</v>
      </c>
      <c r="EL71" s="2" t="s">
        <v>426</v>
      </c>
      <c r="EM71" s="2" t="s">
        <v>426</v>
      </c>
      <c r="EN71" s="2" t="s">
        <v>426</v>
      </c>
      <c r="EO71" s="2" t="s">
        <v>426</v>
      </c>
      <c r="EP71" s="2" t="s">
        <v>426</v>
      </c>
      <c r="EQ71" s="2" t="s">
        <v>426</v>
      </c>
      <c r="ER71" s="2" t="s">
        <v>426</v>
      </c>
      <c r="ES71" s="2" t="s">
        <v>426</v>
      </c>
      <c r="ET71" s="2" t="s">
        <v>426</v>
      </c>
    </row>
    <row r="72" spans="1:150" ht="17.25" customHeight="1" x14ac:dyDescent="0.25">
      <c r="A72" s="20">
        <v>32766507</v>
      </c>
      <c r="B72" s="22">
        <v>45224.584027777775</v>
      </c>
      <c r="C72" s="23" t="s">
        <v>401</v>
      </c>
      <c r="D72" s="21" t="s">
        <v>442</v>
      </c>
      <c r="E72" s="21" t="s">
        <v>927</v>
      </c>
      <c r="F72" s="21" t="s">
        <v>361</v>
      </c>
      <c r="G72" s="21" t="s">
        <v>1006</v>
      </c>
      <c r="H72" s="21" t="s">
        <v>1158</v>
      </c>
      <c r="I72" s="24" t="s">
        <v>643</v>
      </c>
      <c r="J72" s="21" t="s">
        <v>322</v>
      </c>
      <c r="K72" s="21" t="s">
        <v>237</v>
      </c>
      <c r="L72" s="24" t="s">
        <v>783</v>
      </c>
      <c r="M72" s="24" t="s">
        <v>185</v>
      </c>
      <c r="N72" s="2" t="s">
        <v>426</v>
      </c>
      <c r="O72" s="3" t="s">
        <v>185</v>
      </c>
      <c r="P72" s="2" t="s">
        <v>426</v>
      </c>
      <c r="Q72" s="2" t="s">
        <v>755</v>
      </c>
      <c r="R72" s="2" t="s">
        <v>426</v>
      </c>
      <c r="S72" s="2" t="s">
        <v>965</v>
      </c>
      <c r="T72" s="2" t="s">
        <v>211</v>
      </c>
      <c r="U72" s="3" t="s">
        <v>1001</v>
      </c>
      <c r="V72" s="2" t="s">
        <v>62</v>
      </c>
      <c r="W72" s="2" t="s">
        <v>62</v>
      </c>
      <c r="X72" s="2" t="s">
        <v>941</v>
      </c>
      <c r="Y72" s="2" t="s">
        <v>62</v>
      </c>
      <c r="Z72" s="2" t="s">
        <v>62</v>
      </c>
      <c r="AA72" s="2" t="s">
        <v>941</v>
      </c>
      <c r="AB72" s="2" t="s">
        <v>941</v>
      </c>
      <c r="AC72" s="2" t="s">
        <v>62</v>
      </c>
      <c r="AD72" s="2" t="s">
        <v>62</v>
      </c>
      <c r="AE72" s="2" t="s">
        <v>426</v>
      </c>
      <c r="AF72" s="2" t="s">
        <v>426</v>
      </c>
      <c r="AG72" s="2" t="s">
        <v>693</v>
      </c>
      <c r="AH72" s="2" t="s">
        <v>640</v>
      </c>
      <c r="AI72" s="2" t="s">
        <v>426</v>
      </c>
      <c r="AJ72" s="3" t="s">
        <v>811</v>
      </c>
      <c r="AK72" s="2" t="s">
        <v>426</v>
      </c>
      <c r="AL72" s="2" t="s">
        <v>426</v>
      </c>
      <c r="AM72" s="2" t="s">
        <v>426</v>
      </c>
      <c r="AN72" s="2" t="s">
        <v>506</v>
      </c>
      <c r="AO72" s="2" t="s">
        <v>221</v>
      </c>
      <c r="AP72" s="2" t="s">
        <v>62</v>
      </c>
      <c r="AQ72" s="2" t="s">
        <v>62</v>
      </c>
      <c r="AR72" s="2" t="s">
        <v>1025</v>
      </c>
      <c r="AS72" s="2" t="s">
        <v>62</v>
      </c>
      <c r="AT72" s="2" t="s">
        <v>204</v>
      </c>
      <c r="AU72" s="2" t="s">
        <v>640</v>
      </c>
      <c r="AV72" s="2" t="s">
        <v>640</v>
      </c>
      <c r="AW72" s="2" t="s">
        <v>426</v>
      </c>
      <c r="AX72" s="2" t="s">
        <v>319</v>
      </c>
      <c r="AY72" s="2" t="s">
        <v>426</v>
      </c>
      <c r="AZ72" s="3" t="s">
        <v>504</v>
      </c>
      <c r="BA72" s="3" t="s">
        <v>993</v>
      </c>
      <c r="BB72" s="1" t="s">
        <v>794</v>
      </c>
      <c r="BC72" s="2" t="s">
        <v>426</v>
      </c>
      <c r="BD72" s="2" t="s">
        <v>426</v>
      </c>
      <c r="BE72" s="2" t="s">
        <v>545</v>
      </c>
      <c r="BF72" s="2" t="s">
        <v>426</v>
      </c>
      <c r="BG72" s="2" t="s">
        <v>426</v>
      </c>
      <c r="BH72" s="2" t="s">
        <v>426</v>
      </c>
      <c r="BI72" s="2" t="s">
        <v>426</v>
      </c>
      <c r="BJ72" s="2" t="s">
        <v>426</v>
      </c>
      <c r="BK72" s="2" t="s">
        <v>426</v>
      </c>
      <c r="BL72" s="2" t="s">
        <v>426</v>
      </c>
      <c r="BM72" s="2" t="s">
        <v>426</v>
      </c>
      <c r="BN72" s="2" t="s">
        <v>426</v>
      </c>
      <c r="BO72" s="2" t="s">
        <v>426</v>
      </c>
      <c r="BP72" s="2" t="s">
        <v>426</v>
      </c>
      <c r="BQ72" s="2" t="s">
        <v>426</v>
      </c>
      <c r="BR72" s="2" t="s">
        <v>426</v>
      </c>
      <c r="BS72" s="2" t="s">
        <v>426</v>
      </c>
      <c r="BT72" s="2" t="s">
        <v>426</v>
      </c>
      <c r="BU72" s="2" t="s">
        <v>426</v>
      </c>
      <c r="BV72" s="2" t="s">
        <v>426</v>
      </c>
      <c r="BW72" s="2" t="s">
        <v>426</v>
      </c>
      <c r="BX72" s="2" t="s">
        <v>426</v>
      </c>
      <c r="BY72" s="2" t="s">
        <v>426</v>
      </c>
      <c r="BZ72" s="2" t="s">
        <v>426</v>
      </c>
      <c r="CA72" s="2" t="s">
        <v>426</v>
      </c>
      <c r="CB72" s="2" t="s">
        <v>426</v>
      </c>
      <c r="CC72" s="2" t="s">
        <v>426</v>
      </c>
      <c r="CD72" s="2" t="s">
        <v>426</v>
      </c>
      <c r="CE72" s="2" t="s">
        <v>426</v>
      </c>
      <c r="CF72" s="2" t="s">
        <v>426</v>
      </c>
      <c r="CG72" s="25" t="s">
        <v>426</v>
      </c>
      <c r="CH72" s="2" t="s">
        <v>426</v>
      </c>
      <c r="CI72" s="2" t="s">
        <v>426</v>
      </c>
      <c r="CJ72" s="2" t="s">
        <v>426</v>
      </c>
      <c r="CK72" s="2" t="s">
        <v>426</v>
      </c>
      <c r="CL72" s="2" t="s">
        <v>426</v>
      </c>
      <c r="CM72" s="2" t="s">
        <v>426</v>
      </c>
      <c r="CN72" s="2" t="s">
        <v>426</v>
      </c>
      <c r="CO72" s="2" t="s">
        <v>426</v>
      </c>
      <c r="CP72" s="2" t="s">
        <v>426</v>
      </c>
      <c r="CQ72" s="2" t="s">
        <v>426</v>
      </c>
      <c r="CR72" s="2" t="s">
        <v>426</v>
      </c>
      <c r="CS72" s="2" t="s">
        <v>426</v>
      </c>
      <c r="CT72" s="2" t="s">
        <v>426</v>
      </c>
      <c r="CU72" s="2" t="s">
        <v>426</v>
      </c>
      <c r="CV72" s="2" t="s">
        <v>426</v>
      </c>
      <c r="CW72" s="2" t="s">
        <v>426</v>
      </c>
      <c r="CX72" s="2" t="s">
        <v>426</v>
      </c>
      <c r="CY72" s="2" t="s">
        <v>426</v>
      </c>
      <c r="CZ72" s="2" t="s">
        <v>426</v>
      </c>
      <c r="DA72" s="2" t="s">
        <v>426</v>
      </c>
      <c r="DB72" s="2" t="s">
        <v>426</v>
      </c>
      <c r="DC72" s="2" t="s">
        <v>426</v>
      </c>
      <c r="DD72" s="2" t="s">
        <v>426</v>
      </c>
      <c r="DE72" s="2" t="s">
        <v>426</v>
      </c>
      <c r="DF72" s="2" t="s">
        <v>426</v>
      </c>
      <c r="DG72" s="2" t="s">
        <v>426</v>
      </c>
      <c r="DH72" s="2" t="s">
        <v>426</v>
      </c>
      <c r="DI72" s="2" t="s">
        <v>426</v>
      </c>
      <c r="DJ72" s="2" t="s">
        <v>426</v>
      </c>
      <c r="DK72" s="2" t="s">
        <v>426</v>
      </c>
      <c r="DL72" s="2" t="s">
        <v>426</v>
      </c>
      <c r="DM72" s="25" t="s">
        <v>426</v>
      </c>
      <c r="DN72" s="2" t="s">
        <v>211</v>
      </c>
      <c r="DO72" s="2" t="s">
        <v>426</v>
      </c>
      <c r="DP72" s="2" t="s">
        <v>211</v>
      </c>
      <c r="DQ72" s="2" t="s">
        <v>426</v>
      </c>
      <c r="DR72" s="2" t="s">
        <v>211</v>
      </c>
      <c r="DS72" s="2" t="s">
        <v>426</v>
      </c>
      <c r="DT72" s="2" t="s">
        <v>211</v>
      </c>
      <c r="DU72" s="2" t="s">
        <v>426</v>
      </c>
      <c r="DV72" s="2" t="s">
        <v>426</v>
      </c>
      <c r="DW72" s="2" t="s">
        <v>426</v>
      </c>
      <c r="DX72" s="2" t="s">
        <v>426</v>
      </c>
      <c r="DY72" s="2" t="s">
        <v>426</v>
      </c>
      <c r="DZ72" s="2" t="s">
        <v>426</v>
      </c>
      <c r="EA72" s="2" t="s">
        <v>426</v>
      </c>
      <c r="EB72" s="2" t="s">
        <v>426</v>
      </c>
      <c r="EC72" s="2" t="s">
        <v>426</v>
      </c>
      <c r="ED72" s="2" t="s">
        <v>426</v>
      </c>
      <c r="EE72" s="2" t="s">
        <v>426</v>
      </c>
      <c r="EF72" s="2" t="s">
        <v>426</v>
      </c>
      <c r="EG72" s="2" t="s">
        <v>426</v>
      </c>
      <c r="EH72" s="2" t="s">
        <v>426</v>
      </c>
      <c r="EI72" s="2" t="s">
        <v>426</v>
      </c>
      <c r="EJ72" s="2" t="s">
        <v>426</v>
      </c>
      <c r="EK72" s="2" t="s">
        <v>426</v>
      </c>
      <c r="EL72" s="2" t="s">
        <v>426</v>
      </c>
      <c r="EM72" s="2" t="s">
        <v>426</v>
      </c>
      <c r="EN72" s="2" t="s">
        <v>426</v>
      </c>
      <c r="EO72" s="2" t="s">
        <v>426</v>
      </c>
      <c r="EP72" s="2" t="s">
        <v>426</v>
      </c>
      <c r="EQ72" s="2" t="s">
        <v>426</v>
      </c>
      <c r="ER72" s="2" t="s">
        <v>426</v>
      </c>
      <c r="ES72" s="2" t="s">
        <v>426</v>
      </c>
      <c r="ET72" s="2" t="s">
        <v>426</v>
      </c>
    </row>
    <row r="73" spans="1:150" ht="17.25" customHeight="1" x14ac:dyDescent="0.25">
      <c r="A73" s="20">
        <v>32767876</v>
      </c>
      <c r="B73" s="22">
        <v>45224.614016203705</v>
      </c>
      <c r="C73" s="23" t="s">
        <v>1016</v>
      </c>
      <c r="D73" s="21" t="s">
        <v>1127</v>
      </c>
      <c r="E73" s="21" t="s">
        <v>153</v>
      </c>
      <c r="F73" s="21" t="s">
        <v>361</v>
      </c>
      <c r="G73" s="21" t="s">
        <v>189</v>
      </c>
      <c r="H73" s="21" t="s">
        <v>1156</v>
      </c>
      <c r="I73" s="21" t="s">
        <v>215</v>
      </c>
      <c r="J73" s="21" t="s">
        <v>263</v>
      </c>
      <c r="K73" s="21" t="s">
        <v>972</v>
      </c>
      <c r="L73" s="24" t="s">
        <v>260</v>
      </c>
      <c r="M73" s="24" t="s">
        <v>1035</v>
      </c>
      <c r="N73" s="2" t="s">
        <v>426</v>
      </c>
      <c r="O73" s="3" t="s">
        <v>1035</v>
      </c>
      <c r="P73" s="2" t="s">
        <v>426</v>
      </c>
      <c r="Q73" s="2" t="s">
        <v>755</v>
      </c>
      <c r="R73" s="2" t="s">
        <v>426</v>
      </c>
      <c r="S73" s="2" t="s">
        <v>965</v>
      </c>
      <c r="T73" s="2" t="s">
        <v>211</v>
      </c>
      <c r="U73" s="3" t="s">
        <v>1001</v>
      </c>
      <c r="V73" s="2" t="s">
        <v>62</v>
      </c>
      <c r="W73" s="2" t="s">
        <v>62</v>
      </c>
      <c r="X73" s="2" t="s">
        <v>62</v>
      </c>
      <c r="Y73" s="2" t="s">
        <v>941</v>
      </c>
      <c r="Z73" s="2" t="s">
        <v>62</v>
      </c>
      <c r="AA73" s="2" t="s">
        <v>941</v>
      </c>
      <c r="AB73" s="2" t="s">
        <v>941</v>
      </c>
      <c r="AC73" s="2" t="s">
        <v>62</v>
      </c>
      <c r="AD73" s="2" t="s">
        <v>62</v>
      </c>
      <c r="AE73" s="2" t="s">
        <v>426</v>
      </c>
      <c r="AF73" s="2" t="s">
        <v>426</v>
      </c>
      <c r="AG73" s="2" t="s">
        <v>693</v>
      </c>
      <c r="AH73" s="2" t="s">
        <v>889</v>
      </c>
      <c r="AI73" s="2" t="s">
        <v>426</v>
      </c>
      <c r="AJ73" s="3" t="s">
        <v>250</v>
      </c>
      <c r="AK73" s="2" t="s">
        <v>426</v>
      </c>
      <c r="AL73" s="2" t="s">
        <v>426</v>
      </c>
      <c r="AM73" s="2" t="s">
        <v>426</v>
      </c>
      <c r="AN73" s="2" t="s">
        <v>506</v>
      </c>
      <c r="AO73" s="2" t="s">
        <v>221</v>
      </c>
      <c r="AP73" s="2" t="s">
        <v>62</v>
      </c>
      <c r="AQ73" s="2" t="s">
        <v>62</v>
      </c>
      <c r="AR73" s="2" t="s">
        <v>1025</v>
      </c>
      <c r="AS73" s="2" t="s">
        <v>62</v>
      </c>
      <c r="AT73" s="2" t="s">
        <v>204</v>
      </c>
      <c r="AU73" s="2" t="s">
        <v>889</v>
      </c>
      <c r="AV73" s="2" t="s">
        <v>889</v>
      </c>
      <c r="AW73" s="2" t="s">
        <v>426</v>
      </c>
      <c r="AX73" s="2" t="s">
        <v>476</v>
      </c>
      <c r="AY73" s="2" t="s">
        <v>426</v>
      </c>
      <c r="AZ73" s="2" t="s">
        <v>72</v>
      </c>
      <c r="BA73" s="2" t="s">
        <v>72</v>
      </c>
      <c r="BB73" s="2" t="s">
        <v>426</v>
      </c>
      <c r="BC73" s="2" t="s">
        <v>426</v>
      </c>
      <c r="BD73" s="2" t="s">
        <v>426</v>
      </c>
      <c r="BE73" s="2" t="s">
        <v>483</v>
      </c>
      <c r="BF73" s="2" t="s">
        <v>426</v>
      </c>
      <c r="BG73" s="2" t="s">
        <v>426</v>
      </c>
      <c r="BH73" s="2" t="s">
        <v>426</v>
      </c>
      <c r="BI73" s="2" t="s">
        <v>426</v>
      </c>
      <c r="BJ73" s="2" t="s">
        <v>426</v>
      </c>
      <c r="BK73" s="2" t="s">
        <v>426</v>
      </c>
      <c r="BL73" s="2" t="s">
        <v>426</v>
      </c>
      <c r="BM73" s="2" t="s">
        <v>426</v>
      </c>
      <c r="BN73" s="2" t="s">
        <v>426</v>
      </c>
      <c r="BO73" s="2" t="s">
        <v>426</v>
      </c>
      <c r="BP73" s="2" t="s">
        <v>426</v>
      </c>
      <c r="BQ73" s="2" t="s">
        <v>426</v>
      </c>
      <c r="BR73" s="2" t="s">
        <v>426</v>
      </c>
      <c r="BS73" s="2" t="s">
        <v>426</v>
      </c>
      <c r="BT73" s="2" t="s">
        <v>426</v>
      </c>
      <c r="BU73" s="2" t="s">
        <v>426</v>
      </c>
      <c r="BV73" s="2" t="s">
        <v>426</v>
      </c>
      <c r="BW73" s="2" t="s">
        <v>426</v>
      </c>
      <c r="BX73" s="2" t="s">
        <v>426</v>
      </c>
      <c r="BY73" s="2" t="s">
        <v>426</v>
      </c>
      <c r="BZ73" s="2" t="s">
        <v>426</v>
      </c>
      <c r="CA73" s="2" t="s">
        <v>426</v>
      </c>
      <c r="CB73" s="2" t="s">
        <v>426</v>
      </c>
      <c r="CC73" s="2" t="s">
        <v>426</v>
      </c>
      <c r="CD73" s="2" t="s">
        <v>426</v>
      </c>
      <c r="CE73" s="2" t="s">
        <v>426</v>
      </c>
      <c r="CF73" s="2" t="s">
        <v>426</v>
      </c>
      <c r="CG73" s="25" t="s">
        <v>426</v>
      </c>
      <c r="CH73" s="2" t="s">
        <v>426</v>
      </c>
      <c r="CI73" s="2" t="s">
        <v>426</v>
      </c>
      <c r="CJ73" s="2" t="s">
        <v>426</v>
      </c>
      <c r="CK73" s="2" t="s">
        <v>426</v>
      </c>
      <c r="CL73" s="2" t="s">
        <v>426</v>
      </c>
      <c r="CM73" s="2" t="s">
        <v>426</v>
      </c>
      <c r="CN73" s="2" t="s">
        <v>426</v>
      </c>
      <c r="CO73" s="2" t="s">
        <v>426</v>
      </c>
      <c r="CP73" s="2" t="s">
        <v>426</v>
      </c>
      <c r="CQ73" s="2" t="s">
        <v>426</v>
      </c>
      <c r="CR73" s="2" t="s">
        <v>426</v>
      </c>
      <c r="CS73" s="2" t="s">
        <v>426</v>
      </c>
      <c r="CT73" s="2" t="s">
        <v>426</v>
      </c>
      <c r="CU73" s="2" t="s">
        <v>426</v>
      </c>
      <c r="CV73" s="2" t="s">
        <v>426</v>
      </c>
      <c r="CW73" s="2" t="s">
        <v>426</v>
      </c>
      <c r="CX73" s="2" t="s">
        <v>426</v>
      </c>
      <c r="CY73" s="2" t="s">
        <v>426</v>
      </c>
      <c r="CZ73" s="2" t="s">
        <v>426</v>
      </c>
      <c r="DA73" s="2" t="s">
        <v>426</v>
      </c>
      <c r="DB73" s="2" t="s">
        <v>426</v>
      </c>
      <c r="DC73" s="2" t="s">
        <v>426</v>
      </c>
      <c r="DD73" s="2" t="s">
        <v>426</v>
      </c>
      <c r="DE73" s="2" t="s">
        <v>426</v>
      </c>
      <c r="DF73" s="2" t="s">
        <v>426</v>
      </c>
      <c r="DG73" s="2" t="s">
        <v>426</v>
      </c>
      <c r="DH73" s="2" t="s">
        <v>426</v>
      </c>
      <c r="DI73" s="2" t="s">
        <v>426</v>
      </c>
      <c r="DJ73" s="2" t="s">
        <v>426</v>
      </c>
      <c r="DK73" s="2" t="s">
        <v>426</v>
      </c>
      <c r="DL73" s="2" t="s">
        <v>426</v>
      </c>
      <c r="DM73" s="25" t="s">
        <v>426</v>
      </c>
      <c r="DN73" s="2" t="s">
        <v>211</v>
      </c>
      <c r="DO73" s="2" t="s">
        <v>426</v>
      </c>
      <c r="DP73" s="2" t="s">
        <v>211</v>
      </c>
      <c r="DQ73" s="2" t="s">
        <v>426</v>
      </c>
      <c r="DR73" s="2" t="s">
        <v>211</v>
      </c>
      <c r="DS73" s="2" t="s">
        <v>426</v>
      </c>
      <c r="DT73" s="2" t="s">
        <v>211</v>
      </c>
      <c r="DU73" s="2" t="s">
        <v>426</v>
      </c>
      <c r="DV73" s="2" t="s">
        <v>426</v>
      </c>
      <c r="DW73" s="2" t="s">
        <v>426</v>
      </c>
      <c r="DX73" s="2" t="s">
        <v>426</v>
      </c>
      <c r="DY73" s="2" t="s">
        <v>426</v>
      </c>
      <c r="DZ73" s="2" t="s">
        <v>426</v>
      </c>
      <c r="EA73" s="2" t="s">
        <v>426</v>
      </c>
      <c r="EB73" s="2" t="s">
        <v>426</v>
      </c>
      <c r="EC73" s="2" t="s">
        <v>426</v>
      </c>
      <c r="ED73" s="2" t="s">
        <v>426</v>
      </c>
      <c r="EE73" s="2" t="s">
        <v>426</v>
      </c>
      <c r="EF73" s="2" t="s">
        <v>426</v>
      </c>
      <c r="EG73" s="2" t="s">
        <v>426</v>
      </c>
      <c r="EH73" s="2" t="s">
        <v>426</v>
      </c>
      <c r="EI73" s="2" t="s">
        <v>426</v>
      </c>
      <c r="EJ73" s="2" t="s">
        <v>426</v>
      </c>
      <c r="EK73" s="2" t="s">
        <v>426</v>
      </c>
      <c r="EL73" s="2" t="s">
        <v>426</v>
      </c>
      <c r="EM73" s="2" t="s">
        <v>426</v>
      </c>
      <c r="EN73" s="2" t="s">
        <v>426</v>
      </c>
      <c r="EO73" s="2" t="s">
        <v>426</v>
      </c>
      <c r="EP73" s="2" t="s">
        <v>426</v>
      </c>
      <c r="EQ73" s="2" t="s">
        <v>426</v>
      </c>
      <c r="ER73" s="2" t="s">
        <v>426</v>
      </c>
      <c r="ES73" s="2" t="s">
        <v>426</v>
      </c>
      <c r="ET73" s="2" t="s">
        <v>426</v>
      </c>
    </row>
    <row r="74" spans="1:150" ht="17.25" customHeight="1" x14ac:dyDescent="0.25">
      <c r="A74" s="20">
        <v>32768158</v>
      </c>
      <c r="B74" s="22">
        <v>45224.62027777778</v>
      </c>
      <c r="C74" s="23" t="s">
        <v>401</v>
      </c>
      <c r="D74" s="21" t="s">
        <v>400</v>
      </c>
      <c r="E74" s="21" t="s">
        <v>511</v>
      </c>
      <c r="F74" s="21" t="s">
        <v>361</v>
      </c>
      <c r="G74" s="21" t="s">
        <v>1006</v>
      </c>
      <c r="H74" s="21" t="s">
        <v>1159</v>
      </c>
      <c r="I74" s="24" t="s">
        <v>527</v>
      </c>
      <c r="J74" s="21" t="s">
        <v>704</v>
      </c>
      <c r="K74" s="21" t="s">
        <v>237</v>
      </c>
      <c r="L74" s="24" t="s">
        <v>783</v>
      </c>
      <c r="M74" s="24" t="s">
        <v>948</v>
      </c>
      <c r="N74" s="2" t="s">
        <v>426</v>
      </c>
      <c r="O74" s="3" t="s">
        <v>948</v>
      </c>
      <c r="P74" s="2" t="s">
        <v>426</v>
      </c>
      <c r="Q74" s="2" t="s">
        <v>1118</v>
      </c>
      <c r="R74" s="2" t="s">
        <v>426</v>
      </c>
      <c r="S74" s="2" t="s">
        <v>965</v>
      </c>
      <c r="T74" s="2" t="s">
        <v>211</v>
      </c>
      <c r="U74" s="3" t="s">
        <v>452</v>
      </c>
      <c r="V74" s="2" t="s">
        <v>62</v>
      </c>
      <c r="W74" s="2" t="s">
        <v>62</v>
      </c>
      <c r="X74" s="2" t="s">
        <v>62</v>
      </c>
      <c r="Y74" s="2" t="s">
        <v>941</v>
      </c>
      <c r="Z74" s="2" t="s">
        <v>62</v>
      </c>
      <c r="AA74" s="2" t="s">
        <v>941</v>
      </c>
      <c r="AB74" s="2" t="s">
        <v>941</v>
      </c>
      <c r="AC74" s="2" t="s">
        <v>62</v>
      </c>
      <c r="AD74" s="2" t="s">
        <v>941</v>
      </c>
      <c r="AE74" s="2" t="s">
        <v>426</v>
      </c>
      <c r="AF74" s="2" t="s">
        <v>426</v>
      </c>
      <c r="AG74" s="2" t="s">
        <v>693</v>
      </c>
      <c r="AH74" s="2" t="s">
        <v>1109</v>
      </c>
      <c r="AI74" s="2" t="s">
        <v>426</v>
      </c>
      <c r="AJ74" s="3" t="s">
        <v>694</v>
      </c>
      <c r="AK74" s="2" t="s">
        <v>426</v>
      </c>
      <c r="AL74" s="2" t="s">
        <v>426</v>
      </c>
      <c r="AM74" s="2" t="s">
        <v>426</v>
      </c>
      <c r="AN74" s="2" t="s">
        <v>506</v>
      </c>
      <c r="AO74" s="2" t="s">
        <v>221</v>
      </c>
      <c r="AP74" s="2" t="s">
        <v>62</v>
      </c>
      <c r="AQ74" s="2" t="s">
        <v>62</v>
      </c>
      <c r="AR74" s="2" t="s">
        <v>1025</v>
      </c>
      <c r="AS74" s="2" t="s">
        <v>62</v>
      </c>
      <c r="AT74" s="2" t="s">
        <v>204</v>
      </c>
      <c r="AU74" s="2" t="s">
        <v>1109</v>
      </c>
      <c r="AV74" s="2" t="s">
        <v>1109</v>
      </c>
      <c r="AW74" s="2" t="s">
        <v>426</v>
      </c>
      <c r="AX74" s="2" t="s">
        <v>631</v>
      </c>
      <c r="AY74" s="2" t="s">
        <v>426</v>
      </c>
      <c r="AZ74" s="3" t="s">
        <v>942</v>
      </c>
      <c r="BA74" s="3" t="s">
        <v>739</v>
      </c>
      <c r="BB74" s="1" t="s">
        <v>944</v>
      </c>
      <c r="BC74" s="2" t="s">
        <v>426</v>
      </c>
      <c r="BD74" s="2" t="s">
        <v>426</v>
      </c>
      <c r="BE74" s="2" t="s">
        <v>175</v>
      </c>
      <c r="BF74" s="2" t="s">
        <v>426</v>
      </c>
      <c r="BG74" s="2" t="s">
        <v>426</v>
      </c>
      <c r="BH74" s="2" t="s">
        <v>426</v>
      </c>
      <c r="BI74" s="2" t="s">
        <v>426</v>
      </c>
      <c r="BJ74" s="2" t="s">
        <v>426</v>
      </c>
      <c r="BK74" s="2" t="s">
        <v>426</v>
      </c>
      <c r="BL74" s="2" t="s">
        <v>426</v>
      </c>
      <c r="BM74" s="2" t="s">
        <v>426</v>
      </c>
      <c r="BN74" s="2" t="s">
        <v>426</v>
      </c>
      <c r="BO74" s="2" t="s">
        <v>426</v>
      </c>
      <c r="BP74" s="2" t="s">
        <v>426</v>
      </c>
      <c r="BQ74" s="2" t="s">
        <v>426</v>
      </c>
      <c r="BR74" s="2" t="s">
        <v>426</v>
      </c>
      <c r="BS74" s="2" t="s">
        <v>426</v>
      </c>
      <c r="BT74" s="2" t="s">
        <v>426</v>
      </c>
      <c r="BU74" s="2" t="s">
        <v>426</v>
      </c>
      <c r="BV74" s="2" t="s">
        <v>426</v>
      </c>
      <c r="BW74" s="2" t="s">
        <v>426</v>
      </c>
      <c r="BX74" s="2" t="s">
        <v>426</v>
      </c>
      <c r="BY74" s="2" t="s">
        <v>426</v>
      </c>
      <c r="BZ74" s="2" t="s">
        <v>426</v>
      </c>
      <c r="CA74" s="2" t="s">
        <v>426</v>
      </c>
      <c r="CB74" s="2" t="s">
        <v>426</v>
      </c>
      <c r="CC74" s="2" t="s">
        <v>426</v>
      </c>
      <c r="CD74" s="2" t="s">
        <v>426</v>
      </c>
      <c r="CE74" s="2" t="s">
        <v>426</v>
      </c>
      <c r="CF74" s="2" t="s">
        <v>426</v>
      </c>
      <c r="CG74" s="25" t="s">
        <v>426</v>
      </c>
      <c r="CH74" s="2" t="s">
        <v>426</v>
      </c>
      <c r="CI74" s="2" t="s">
        <v>426</v>
      </c>
      <c r="CJ74" s="2" t="s">
        <v>426</v>
      </c>
      <c r="CK74" s="2" t="s">
        <v>426</v>
      </c>
      <c r="CL74" s="2" t="s">
        <v>426</v>
      </c>
      <c r="CM74" s="2" t="s">
        <v>426</v>
      </c>
      <c r="CN74" s="2" t="s">
        <v>426</v>
      </c>
      <c r="CO74" s="2" t="s">
        <v>426</v>
      </c>
      <c r="CP74" s="2" t="s">
        <v>426</v>
      </c>
      <c r="CQ74" s="2" t="s">
        <v>426</v>
      </c>
      <c r="CR74" s="2" t="s">
        <v>426</v>
      </c>
      <c r="CS74" s="2" t="s">
        <v>426</v>
      </c>
      <c r="CT74" s="2" t="s">
        <v>426</v>
      </c>
      <c r="CU74" s="2" t="s">
        <v>426</v>
      </c>
      <c r="CV74" s="2" t="s">
        <v>426</v>
      </c>
      <c r="CW74" s="2" t="s">
        <v>426</v>
      </c>
      <c r="CX74" s="2" t="s">
        <v>426</v>
      </c>
      <c r="CY74" s="2" t="s">
        <v>426</v>
      </c>
      <c r="CZ74" s="2" t="s">
        <v>426</v>
      </c>
      <c r="DA74" s="2" t="s">
        <v>426</v>
      </c>
      <c r="DB74" s="2" t="s">
        <v>426</v>
      </c>
      <c r="DC74" s="2" t="s">
        <v>426</v>
      </c>
      <c r="DD74" s="2" t="s">
        <v>426</v>
      </c>
      <c r="DE74" s="2" t="s">
        <v>426</v>
      </c>
      <c r="DF74" s="2" t="s">
        <v>426</v>
      </c>
      <c r="DG74" s="2" t="s">
        <v>426</v>
      </c>
      <c r="DH74" s="2" t="s">
        <v>426</v>
      </c>
      <c r="DI74" s="2" t="s">
        <v>426</v>
      </c>
      <c r="DJ74" s="2" t="s">
        <v>426</v>
      </c>
      <c r="DK74" s="2" t="s">
        <v>426</v>
      </c>
      <c r="DL74" s="2" t="s">
        <v>426</v>
      </c>
      <c r="DM74" s="25" t="s">
        <v>426</v>
      </c>
      <c r="DN74" s="2" t="s">
        <v>211</v>
      </c>
      <c r="DO74" s="2" t="s">
        <v>426</v>
      </c>
      <c r="DP74" s="2" t="s">
        <v>211</v>
      </c>
      <c r="DQ74" s="2" t="s">
        <v>426</v>
      </c>
      <c r="DR74" s="2" t="s">
        <v>211</v>
      </c>
      <c r="DS74" s="2" t="s">
        <v>426</v>
      </c>
      <c r="DT74" s="2" t="s">
        <v>211</v>
      </c>
      <c r="DU74" s="2" t="s">
        <v>426</v>
      </c>
      <c r="DV74" s="2" t="s">
        <v>426</v>
      </c>
      <c r="DW74" s="2" t="s">
        <v>426</v>
      </c>
      <c r="DX74" s="2" t="s">
        <v>426</v>
      </c>
      <c r="DY74" s="2" t="s">
        <v>426</v>
      </c>
      <c r="DZ74" s="2" t="s">
        <v>426</v>
      </c>
      <c r="EA74" s="2" t="s">
        <v>426</v>
      </c>
      <c r="EB74" s="2" t="s">
        <v>426</v>
      </c>
      <c r="EC74" s="2" t="s">
        <v>426</v>
      </c>
      <c r="ED74" s="2" t="s">
        <v>426</v>
      </c>
      <c r="EE74" s="2" t="s">
        <v>426</v>
      </c>
      <c r="EF74" s="2" t="s">
        <v>426</v>
      </c>
      <c r="EG74" s="2" t="s">
        <v>426</v>
      </c>
      <c r="EH74" s="2" t="s">
        <v>426</v>
      </c>
      <c r="EI74" s="2" t="s">
        <v>426</v>
      </c>
      <c r="EJ74" s="2" t="s">
        <v>426</v>
      </c>
      <c r="EK74" s="2" t="s">
        <v>426</v>
      </c>
      <c r="EL74" s="2" t="s">
        <v>426</v>
      </c>
      <c r="EM74" s="2" t="s">
        <v>426</v>
      </c>
      <c r="EN74" s="2" t="s">
        <v>426</v>
      </c>
      <c r="EO74" s="2" t="s">
        <v>426</v>
      </c>
      <c r="EP74" s="2" t="s">
        <v>426</v>
      </c>
      <c r="EQ74" s="2" t="s">
        <v>426</v>
      </c>
      <c r="ER74" s="2" t="s">
        <v>426</v>
      </c>
      <c r="ES74" s="2" t="s">
        <v>426</v>
      </c>
      <c r="ET74" s="2" t="s">
        <v>426</v>
      </c>
    </row>
    <row r="75" spans="1:150" ht="17.25" customHeight="1" x14ac:dyDescent="0.25">
      <c r="A75" s="20">
        <v>32768872</v>
      </c>
      <c r="B75" s="22">
        <v>45224.635555555556</v>
      </c>
      <c r="C75" s="23" t="s">
        <v>1016</v>
      </c>
      <c r="D75" s="21" t="s">
        <v>1127</v>
      </c>
      <c r="E75" s="21" t="s">
        <v>376</v>
      </c>
      <c r="F75" s="21" t="s">
        <v>361</v>
      </c>
      <c r="G75" s="21" t="s">
        <v>189</v>
      </c>
      <c r="H75" s="21" t="s">
        <v>1156</v>
      </c>
      <c r="I75" s="21" t="s">
        <v>628</v>
      </c>
      <c r="J75" s="21" t="s">
        <v>263</v>
      </c>
      <c r="K75" s="21" t="s">
        <v>972</v>
      </c>
      <c r="L75" s="24" t="s">
        <v>260</v>
      </c>
      <c r="M75" s="24" t="s">
        <v>399</v>
      </c>
      <c r="N75" s="2" t="s">
        <v>426</v>
      </c>
      <c r="O75" s="3" t="s">
        <v>399</v>
      </c>
      <c r="P75" s="2" t="s">
        <v>426</v>
      </c>
      <c r="Q75" s="2" t="s">
        <v>1118</v>
      </c>
      <c r="R75" s="2" t="s">
        <v>426</v>
      </c>
      <c r="S75" s="2" t="s">
        <v>965</v>
      </c>
      <c r="T75" s="2" t="s">
        <v>211</v>
      </c>
      <c r="U75" s="3" t="s">
        <v>1001</v>
      </c>
      <c r="V75" s="2" t="s">
        <v>62</v>
      </c>
      <c r="W75" s="2" t="s">
        <v>62</v>
      </c>
      <c r="X75" s="2" t="s">
        <v>941</v>
      </c>
      <c r="Y75" s="2" t="s">
        <v>62</v>
      </c>
      <c r="Z75" s="2" t="s">
        <v>62</v>
      </c>
      <c r="AA75" s="2" t="s">
        <v>941</v>
      </c>
      <c r="AB75" s="2" t="s">
        <v>941</v>
      </c>
      <c r="AC75" s="2" t="s">
        <v>62</v>
      </c>
      <c r="AD75" s="2" t="s">
        <v>62</v>
      </c>
      <c r="AE75" s="2" t="s">
        <v>426</v>
      </c>
      <c r="AF75" s="2" t="s">
        <v>426</v>
      </c>
      <c r="AG75" s="2" t="s">
        <v>693</v>
      </c>
      <c r="AH75" s="2" t="s">
        <v>53</v>
      </c>
      <c r="AI75" s="2" t="s">
        <v>426</v>
      </c>
      <c r="AJ75" s="3" t="s">
        <v>857</v>
      </c>
      <c r="AK75" s="2" t="s">
        <v>426</v>
      </c>
      <c r="AL75" s="2" t="s">
        <v>426</v>
      </c>
      <c r="AM75" s="2" t="s">
        <v>426</v>
      </c>
      <c r="AN75" s="2" t="s">
        <v>506</v>
      </c>
      <c r="AO75" s="2" t="s">
        <v>221</v>
      </c>
      <c r="AP75" s="2" t="s">
        <v>62</v>
      </c>
      <c r="AQ75" s="2" t="s">
        <v>62</v>
      </c>
      <c r="AR75" s="2" t="s">
        <v>1025</v>
      </c>
      <c r="AS75" s="2" t="s">
        <v>62</v>
      </c>
      <c r="AT75" s="2" t="s">
        <v>204</v>
      </c>
      <c r="AU75" s="2" t="s">
        <v>53</v>
      </c>
      <c r="AV75" s="2" t="s">
        <v>53</v>
      </c>
      <c r="AW75" s="2" t="s">
        <v>426</v>
      </c>
      <c r="AX75" s="2" t="s">
        <v>733</v>
      </c>
      <c r="AY75" s="2" t="s">
        <v>426</v>
      </c>
      <c r="AZ75" s="3" t="s">
        <v>902</v>
      </c>
      <c r="BA75" s="3" t="s">
        <v>583</v>
      </c>
      <c r="BB75" s="1" t="s">
        <v>601</v>
      </c>
      <c r="BC75" s="2" t="s">
        <v>426</v>
      </c>
      <c r="BD75" s="2" t="s">
        <v>426</v>
      </c>
      <c r="BE75" s="2" t="s">
        <v>687</v>
      </c>
      <c r="BF75" s="2" t="s">
        <v>426</v>
      </c>
      <c r="BG75" s="2" t="s">
        <v>426</v>
      </c>
      <c r="BH75" s="2" t="s">
        <v>426</v>
      </c>
      <c r="BI75" s="2" t="s">
        <v>426</v>
      </c>
      <c r="BJ75" s="2" t="s">
        <v>426</v>
      </c>
      <c r="BK75" s="2" t="s">
        <v>426</v>
      </c>
      <c r="BL75" s="2" t="s">
        <v>426</v>
      </c>
      <c r="BM75" s="2" t="s">
        <v>426</v>
      </c>
      <c r="BN75" s="2" t="s">
        <v>426</v>
      </c>
      <c r="BO75" s="2" t="s">
        <v>426</v>
      </c>
      <c r="BP75" s="2" t="s">
        <v>426</v>
      </c>
      <c r="BQ75" s="2" t="s">
        <v>426</v>
      </c>
      <c r="BR75" s="2" t="s">
        <v>426</v>
      </c>
      <c r="BS75" s="2" t="s">
        <v>426</v>
      </c>
      <c r="BT75" s="2" t="s">
        <v>426</v>
      </c>
      <c r="BU75" s="2" t="s">
        <v>426</v>
      </c>
      <c r="BV75" s="2" t="s">
        <v>426</v>
      </c>
      <c r="BW75" s="2" t="s">
        <v>426</v>
      </c>
      <c r="BX75" s="2" t="s">
        <v>426</v>
      </c>
      <c r="BY75" s="2" t="s">
        <v>426</v>
      </c>
      <c r="BZ75" s="2" t="s">
        <v>426</v>
      </c>
      <c r="CA75" s="2" t="s">
        <v>426</v>
      </c>
      <c r="CB75" s="2" t="s">
        <v>426</v>
      </c>
      <c r="CC75" s="2" t="s">
        <v>426</v>
      </c>
      <c r="CD75" s="2" t="s">
        <v>426</v>
      </c>
      <c r="CE75" s="2" t="s">
        <v>426</v>
      </c>
      <c r="CF75" s="2" t="s">
        <v>426</v>
      </c>
      <c r="CG75" s="25" t="s">
        <v>426</v>
      </c>
      <c r="CH75" s="2" t="s">
        <v>426</v>
      </c>
      <c r="CI75" s="2" t="s">
        <v>426</v>
      </c>
      <c r="CJ75" s="2" t="s">
        <v>426</v>
      </c>
      <c r="CK75" s="2" t="s">
        <v>426</v>
      </c>
      <c r="CL75" s="2" t="s">
        <v>426</v>
      </c>
      <c r="CM75" s="2" t="s">
        <v>426</v>
      </c>
      <c r="CN75" s="2" t="s">
        <v>426</v>
      </c>
      <c r="CO75" s="2" t="s">
        <v>426</v>
      </c>
      <c r="CP75" s="2" t="s">
        <v>426</v>
      </c>
      <c r="CQ75" s="2" t="s">
        <v>426</v>
      </c>
      <c r="CR75" s="2" t="s">
        <v>426</v>
      </c>
      <c r="CS75" s="2" t="s">
        <v>426</v>
      </c>
      <c r="CT75" s="2" t="s">
        <v>426</v>
      </c>
      <c r="CU75" s="2" t="s">
        <v>426</v>
      </c>
      <c r="CV75" s="2" t="s">
        <v>426</v>
      </c>
      <c r="CW75" s="2" t="s">
        <v>426</v>
      </c>
      <c r="CX75" s="2" t="s">
        <v>426</v>
      </c>
      <c r="CY75" s="2" t="s">
        <v>426</v>
      </c>
      <c r="CZ75" s="2" t="s">
        <v>426</v>
      </c>
      <c r="DA75" s="2" t="s">
        <v>426</v>
      </c>
      <c r="DB75" s="2" t="s">
        <v>426</v>
      </c>
      <c r="DC75" s="2" t="s">
        <v>426</v>
      </c>
      <c r="DD75" s="2" t="s">
        <v>426</v>
      </c>
      <c r="DE75" s="2" t="s">
        <v>426</v>
      </c>
      <c r="DF75" s="2" t="s">
        <v>426</v>
      </c>
      <c r="DG75" s="2" t="s">
        <v>426</v>
      </c>
      <c r="DH75" s="2" t="s">
        <v>426</v>
      </c>
      <c r="DI75" s="2" t="s">
        <v>426</v>
      </c>
      <c r="DJ75" s="2" t="s">
        <v>426</v>
      </c>
      <c r="DK75" s="2" t="s">
        <v>426</v>
      </c>
      <c r="DL75" s="2" t="s">
        <v>426</v>
      </c>
      <c r="DM75" s="25" t="s">
        <v>426</v>
      </c>
      <c r="DN75" s="2" t="s">
        <v>211</v>
      </c>
      <c r="DO75" s="2" t="s">
        <v>426</v>
      </c>
      <c r="DP75" s="2" t="s">
        <v>211</v>
      </c>
      <c r="DQ75" s="2" t="s">
        <v>426</v>
      </c>
      <c r="DR75" s="2" t="s">
        <v>211</v>
      </c>
      <c r="DS75" s="2" t="s">
        <v>426</v>
      </c>
      <c r="DT75" s="2" t="s">
        <v>211</v>
      </c>
      <c r="DU75" s="2" t="s">
        <v>426</v>
      </c>
      <c r="DV75" s="2" t="s">
        <v>426</v>
      </c>
      <c r="DW75" s="2" t="s">
        <v>426</v>
      </c>
      <c r="DX75" s="2" t="s">
        <v>426</v>
      </c>
      <c r="DY75" s="2" t="s">
        <v>426</v>
      </c>
      <c r="DZ75" s="2" t="s">
        <v>426</v>
      </c>
      <c r="EA75" s="2" t="s">
        <v>426</v>
      </c>
      <c r="EB75" s="2" t="s">
        <v>426</v>
      </c>
      <c r="EC75" s="2" t="s">
        <v>426</v>
      </c>
      <c r="ED75" s="2" t="s">
        <v>426</v>
      </c>
      <c r="EE75" s="2" t="s">
        <v>426</v>
      </c>
      <c r="EF75" s="2" t="s">
        <v>426</v>
      </c>
      <c r="EG75" s="2" t="s">
        <v>426</v>
      </c>
      <c r="EH75" s="2" t="s">
        <v>426</v>
      </c>
      <c r="EI75" s="2" t="s">
        <v>426</v>
      </c>
      <c r="EJ75" s="2" t="s">
        <v>426</v>
      </c>
      <c r="EK75" s="2" t="s">
        <v>426</v>
      </c>
      <c r="EL75" s="2" t="s">
        <v>426</v>
      </c>
      <c r="EM75" s="2" t="s">
        <v>426</v>
      </c>
      <c r="EN75" s="2" t="s">
        <v>426</v>
      </c>
      <c r="EO75" s="2" t="s">
        <v>426</v>
      </c>
      <c r="EP75" s="2" t="s">
        <v>426</v>
      </c>
      <c r="EQ75" s="2" t="s">
        <v>426</v>
      </c>
      <c r="ER75" s="2" t="s">
        <v>426</v>
      </c>
      <c r="ES75" s="2" t="s">
        <v>426</v>
      </c>
      <c r="ET75" s="2" t="s">
        <v>426</v>
      </c>
    </row>
    <row r="76" spans="1:150" ht="17.25" customHeight="1" x14ac:dyDescent="0.25">
      <c r="A76" s="20">
        <v>32768947</v>
      </c>
      <c r="B76" s="22">
        <v>45224.633611111109</v>
      </c>
      <c r="C76" s="23" t="s">
        <v>689</v>
      </c>
      <c r="D76" s="21" t="s">
        <v>1106</v>
      </c>
      <c r="E76" s="21" t="s">
        <v>277</v>
      </c>
      <c r="F76" s="21" t="s">
        <v>361</v>
      </c>
      <c r="G76" s="21" t="s">
        <v>114</v>
      </c>
      <c r="H76" s="21" t="s">
        <v>1156</v>
      </c>
      <c r="I76" s="21" t="s">
        <v>695</v>
      </c>
      <c r="J76" s="21" t="s">
        <v>542</v>
      </c>
      <c r="K76" s="21" t="s">
        <v>478</v>
      </c>
      <c r="L76" s="24" t="s">
        <v>183</v>
      </c>
      <c r="M76" s="24" t="s">
        <v>571</v>
      </c>
      <c r="N76" s="2" t="s">
        <v>426</v>
      </c>
      <c r="O76" s="3" t="s">
        <v>571</v>
      </c>
      <c r="P76" s="2" t="s">
        <v>426</v>
      </c>
      <c r="Q76" s="2" t="s">
        <v>1118</v>
      </c>
      <c r="R76" s="2" t="s">
        <v>426</v>
      </c>
      <c r="S76" s="2" t="s">
        <v>200</v>
      </c>
      <c r="T76" s="2" t="s">
        <v>370</v>
      </c>
      <c r="U76" s="3" t="s">
        <v>775</v>
      </c>
      <c r="V76" s="2" t="s">
        <v>62</v>
      </c>
      <c r="W76" s="2" t="s">
        <v>941</v>
      </c>
      <c r="X76" s="2" t="s">
        <v>941</v>
      </c>
      <c r="Y76" s="2" t="s">
        <v>62</v>
      </c>
      <c r="Z76" s="2" t="s">
        <v>941</v>
      </c>
      <c r="AA76" s="2" t="s">
        <v>941</v>
      </c>
      <c r="AB76" s="2" t="s">
        <v>62</v>
      </c>
      <c r="AC76" s="2" t="s">
        <v>941</v>
      </c>
      <c r="AD76" s="2" t="s">
        <v>941</v>
      </c>
      <c r="AE76" s="2" t="s">
        <v>426</v>
      </c>
      <c r="AF76" s="2" t="s">
        <v>426</v>
      </c>
      <c r="AG76" s="2" t="s">
        <v>693</v>
      </c>
      <c r="AH76" s="2" t="s">
        <v>246</v>
      </c>
      <c r="AI76" s="2" t="s">
        <v>426</v>
      </c>
      <c r="AJ76" s="3" t="s">
        <v>9</v>
      </c>
      <c r="AK76" s="2" t="s">
        <v>426</v>
      </c>
      <c r="AL76" s="2" t="s">
        <v>426</v>
      </c>
      <c r="AM76" s="2" t="s">
        <v>426</v>
      </c>
      <c r="AN76" s="2" t="s">
        <v>506</v>
      </c>
      <c r="AO76" s="2" t="s">
        <v>221</v>
      </c>
      <c r="AP76" s="2" t="s">
        <v>62</v>
      </c>
      <c r="AQ76" s="2" t="s">
        <v>62</v>
      </c>
      <c r="AR76" s="2" t="s">
        <v>1025</v>
      </c>
      <c r="AS76" s="2" t="s">
        <v>62</v>
      </c>
      <c r="AT76" s="2" t="s">
        <v>204</v>
      </c>
      <c r="AU76" s="2" t="s">
        <v>246</v>
      </c>
      <c r="AV76" s="2" t="s">
        <v>246</v>
      </c>
      <c r="AW76" s="2" t="s">
        <v>426</v>
      </c>
      <c r="AX76" s="2" t="s">
        <v>15</v>
      </c>
      <c r="AY76" s="2" t="s">
        <v>426</v>
      </c>
      <c r="AZ76" s="3" t="s">
        <v>937</v>
      </c>
      <c r="BA76" s="3" t="s">
        <v>1132</v>
      </c>
      <c r="BB76" s="1" t="s">
        <v>173</v>
      </c>
      <c r="BC76" s="2" t="s">
        <v>426</v>
      </c>
      <c r="BD76" s="2" t="s">
        <v>426</v>
      </c>
      <c r="BE76" s="2" t="s">
        <v>350</v>
      </c>
      <c r="BF76" s="2" t="s">
        <v>426</v>
      </c>
      <c r="BG76" s="2" t="s">
        <v>426</v>
      </c>
      <c r="BH76" s="2" t="s">
        <v>426</v>
      </c>
      <c r="BI76" s="2" t="s">
        <v>426</v>
      </c>
      <c r="BJ76" s="2" t="s">
        <v>426</v>
      </c>
      <c r="BK76" s="2" t="s">
        <v>426</v>
      </c>
      <c r="BL76" s="2" t="s">
        <v>426</v>
      </c>
      <c r="BM76" s="2" t="s">
        <v>426</v>
      </c>
      <c r="BN76" s="2" t="s">
        <v>426</v>
      </c>
      <c r="BO76" s="2" t="s">
        <v>426</v>
      </c>
      <c r="BP76" s="2" t="s">
        <v>426</v>
      </c>
      <c r="BQ76" s="2" t="s">
        <v>426</v>
      </c>
      <c r="BR76" s="2" t="s">
        <v>426</v>
      </c>
      <c r="BS76" s="2" t="s">
        <v>426</v>
      </c>
      <c r="BT76" s="2" t="s">
        <v>426</v>
      </c>
      <c r="BU76" s="2" t="s">
        <v>426</v>
      </c>
      <c r="BV76" s="2" t="s">
        <v>426</v>
      </c>
      <c r="BW76" s="2" t="s">
        <v>426</v>
      </c>
      <c r="BX76" s="2" t="s">
        <v>426</v>
      </c>
      <c r="BY76" s="2" t="s">
        <v>426</v>
      </c>
      <c r="BZ76" s="2" t="s">
        <v>426</v>
      </c>
      <c r="CA76" s="2" t="s">
        <v>426</v>
      </c>
      <c r="CB76" s="2" t="s">
        <v>426</v>
      </c>
      <c r="CC76" s="2" t="s">
        <v>426</v>
      </c>
      <c r="CD76" s="2" t="s">
        <v>426</v>
      </c>
      <c r="CE76" s="2" t="s">
        <v>426</v>
      </c>
      <c r="CF76" s="2" t="s">
        <v>426</v>
      </c>
      <c r="CG76" s="25" t="s">
        <v>426</v>
      </c>
      <c r="CH76" s="2" t="s">
        <v>426</v>
      </c>
      <c r="CI76" s="2" t="s">
        <v>426</v>
      </c>
      <c r="CJ76" s="2" t="s">
        <v>426</v>
      </c>
      <c r="CK76" s="2" t="s">
        <v>426</v>
      </c>
      <c r="CL76" s="2" t="s">
        <v>426</v>
      </c>
      <c r="CM76" s="2" t="s">
        <v>426</v>
      </c>
      <c r="CN76" s="2" t="s">
        <v>426</v>
      </c>
      <c r="CO76" s="2" t="s">
        <v>426</v>
      </c>
      <c r="CP76" s="2" t="s">
        <v>426</v>
      </c>
      <c r="CQ76" s="2" t="s">
        <v>426</v>
      </c>
      <c r="CR76" s="2" t="s">
        <v>426</v>
      </c>
      <c r="CS76" s="2" t="s">
        <v>426</v>
      </c>
      <c r="CT76" s="2" t="s">
        <v>426</v>
      </c>
      <c r="CU76" s="2" t="s">
        <v>426</v>
      </c>
      <c r="CV76" s="2" t="s">
        <v>426</v>
      </c>
      <c r="CW76" s="2" t="s">
        <v>426</v>
      </c>
      <c r="CX76" s="2" t="s">
        <v>426</v>
      </c>
      <c r="CY76" s="2" t="s">
        <v>426</v>
      </c>
      <c r="CZ76" s="2" t="s">
        <v>426</v>
      </c>
      <c r="DA76" s="2" t="s">
        <v>426</v>
      </c>
      <c r="DB76" s="2" t="s">
        <v>426</v>
      </c>
      <c r="DC76" s="2" t="s">
        <v>426</v>
      </c>
      <c r="DD76" s="2" t="s">
        <v>426</v>
      </c>
      <c r="DE76" s="2" t="s">
        <v>426</v>
      </c>
      <c r="DF76" s="2" t="s">
        <v>426</v>
      </c>
      <c r="DG76" s="2" t="s">
        <v>426</v>
      </c>
      <c r="DH76" s="2" t="s">
        <v>426</v>
      </c>
      <c r="DI76" s="2" t="s">
        <v>426</v>
      </c>
      <c r="DJ76" s="2" t="s">
        <v>426</v>
      </c>
      <c r="DK76" s="2" t="s">
        <v>426</v>
      </c>
      <c r="DL76" s="2" t="s">
        <v>426</v>
      </c>
      <c r="DM76" s="25" t="s">
        <v>426</v>
      </c>
      <c r="DN76" s="2" t="s">
        <v>211</v>
      </c>
      <c r="DO76" s="2" t="s">
        <v>426</v>
      </c>
      <c r="DP76" s="2" t="s">
        <v>211</v>
      </c>
      <c r="DQ76" s="2" t="s">
        <v>426</v>
      </c>
      <c r="DR76" s="2" t="s">
        <v>211</v>
      </c>
      <c r="DS76" s="2" t="s">
        <v>426</v>
      </c>
      <c r="DT76" s="2" t="s">
        <v>211</v>
      </c>
      <c r="DU76" s="2" t="s">
        <v>426</v>
      </c>
      <c r="DV76" s="2" t="s">
        <v>426</v>
      </c>
      <c r="DW76" s="2" t="s">
        <v>426</v>
      </c>
      <c r="DX76" s="2" t="s">
        <v>426</v>
      </c>
      <c r="DY76" s="2" t="s">
        <v>426</v>
      </c>
      <c r="DZ76" s="2" t="s">
        <v>426</v>
      </c>
      <c r="EA76" s="2" t="s">
        <v>426</v>
      </c>
      <c r="EB76" s="2" t="s">
        <v>426</v>
      </c>
      <c r="EC76" s="2" t="s">
        <v>426</v>
      </c>
      <c r="ED76" s="2" t="s">
        <v>426</v>
      </c>
      <c r="EE76" s="2" t="s">
        <v>426</v>
      </c>
      <c r="EF76" s="2" t="s">
        <v>426</v>
      </c>
      <c r="EG76" s="2" t="s">
        <v>426</v>
      </c>
      <c r="EH76" s="2" t="s">
        <v>426</v>
      </c>
      <c r="EI76" s="2" t="s">
        <v>426</v>
      </c>
      <c r="EJ76" s="2" t="s">
        <v>426</v>
      </c>
      <c r="EK76" s="2" t="s">
        <v>426</v>
      </c>
      <c r="EL76" s="2" t="s">
        <v>426</v>
      </c>
      <c r="EM76" s="2" t="s">
        <v>426</v>
      </c>
      <c r="EN76" s="2" t="s">
        <v>426</v>
      </c>
      <c r="EO76" s="2" t="s">
        <v>426</v>
      </c>
      <c r="EP76" s="2" t="s">
        <v>426</v>
      </c>
      <c r="EQ76" s="2" t="s">
        <v>426</v>
      </c>
      <c r="ER76" s="2" t="s">
        <v>426</v>
      </c>
      <c r="ES76" s="2" t="s">
        <v>426</v>
      </c>
      <c r="ET76" s="2" t="s">
        <v>426</v>
      </c>
    </row>
    <row r="77" spans="1:150" ht="17.25" customHeight="1" x14ac:dyDescent="0.25">
      <c r="A77" s="20">
        <v>32769028</v>
      </c>
      <c r="B77" s="22">
        <v>45224.638240740744</v>
      </c>
      <c r="C77" s="23" t="s">
        <v>401</v>
      </c>
      <c r="D77" s="21" t="s">
        <v>400</v>
      </c>
      <c r="E77" s="21" t="s">
        <v>992</v>
      </c>
      <c r="F77" s="21" t="s">
        <v>361</v>
      </c>
      <c r="G77" s="21" t="s">
        <v>1006</v>
      </c>
      <c r="H77" s="21" t="s">
        <v>1156</v>
      </c>
      <c r="I77" s="24" t="s">
        <v>247</v>
      </c>
      <c r="J77" s="21" t="s">
        <v>935</v>
      </c>
      <c r="K77" s="21" t="s">
        <v>237</v>
      </c>
      <c r="L77" s="24" t="s">
        <v>783</v>
      </c>
      <c r="M77" s="24" t="s">
        <v>430</v>
      </c>
      <c r="N77" s="2" t="s">
        <v>426</v>
      </c>
      <c r="O77" s="3" t="s">
        <v>430</v>
      </c>
      <c r="P77" s="2" t="s">
        <v>426</v>
      </c>
      <c r="Q77" s="2" t="s">
        <v>755</v>
      </c>
      <c r="R77" s="2" t="s">
        <v>426</v>
      </c>
      <c r="S77" s="2" t="s">
        <v>965</v>
      </c>
      <c r="T77" s="2" t="s">
        <v>211</v>
      </c>
      <c r="U77" s="3" t="s">
        <v>1001</v>
      </c>
      <c r="V77" s="2" t="s">
        <v>62</v>
      </c>
      <c r="W77" s="2" t="s">
        <v>62</v>
      </c>
      <c r="X77" s="2" t="s">
        <v>62</v>
      </c>
      <c r="Y77" s="2" t="s">
        <v>941</v>
      </c>
      <c r="Z77" s="2" t="s">
        <v>62</v>
      </c>
      <c r="AA77" s="2" t="s">
        <v>941</v>
      </c>
      <c r="AB77" s="2" t="s">
        <v>941</v>
      </c>
      <c r="AC77" s="2" t="s">
        <v>62</v>
      </c>
      <c r="AD77" s="2" t="s">
        <v>62</v>
      </c>
      <c r="AE77" s="2" t="s">
        <v>426</v>
      </c>
      <c r="AF77" s="2" t="s">
        <v>426</v>
      </c>
      <c r="AG77" s="2" t="s">
        <v>693</v>
      </c>
      <c r="AH77" s="2" t="s">
        <v>208</v>
      </c>
      <c r="AI77" s="2" t="s">
        <v>426</v>
      </c>
      <c r="AJ77" s="3" t="s">
        <v>1031</v>
      </c>
      <c r="AK77" s="2" t="s">
        <v>426</v>
      </c>
      <c r="AL77" s="2" t="s">
        <v>426</v>
      </c>
      <c r="AM77" s="2" t="s">
        <v>426</v>
      </c>
      <c r="AN77" s="2" t="s">
        <v>506</v>
      </c>
      <c r="AO77" s="2" t="s">
        <v>221</v>
      </c>
      <c r="AP77" s="2" t="s">
        <v>62</v>
      </c>
      <c r="AQ77" s="2" t="s">
        <v>62</v>
      </c>
      <c r="AR77" s="2" t="s">
        <v>1025</v>
      </c>
      <c r="AS77" s="2" t="s">
        <v>62</v>
      </c>
      <c r="AT77" s="2" t="s">
        <v>204</v>
      </c>
      <c r="AU77" s="2" t="s">
        <v>208</v>
      </c>
      <c r="AV77" s="2" t="s">
        <v>208</v>
      </c>
      <c r="AW77" s="2" t="s">
        <v>426</v>
      </c>
      <c r="AX77" s="2" t="s">
        <v>1048</v>
      </c>
      <c r="AY77" s="2" t="s">
        <v>426</v>
      </c>
      <c r="AZ77" s="3" t="s">
        <v>151</v>
      </c>
      <c r="BA77" s="3" t="s">
        <v>29</v>
      </c>
      <c r="BB77" s="1" t="s">
        <v>33</v>
      </c>
      <c r="BC77" s="2" t="s">
        <v>426</v>
      </c>
      <c r="BD77" s="2" t="s">
        <v>426</v>
      </c>
      <c r="BE77" s="2" t="s">
        <v>849</v>
      </c>
      <c r="BF77" s="2" t="s">
        <v>426</v>
      </c>
      <c r="BG77" s="2" t="s">
        <v>426</v>
      </c>
      <c r="BH77" s="2" t="s">
        <v>426</v>
      </c>
      <c r="BI77" s="2" t="s">
        <v>426</v>
      </c>
      <c r="BJ77" s="2" t="s">
        <v>426</v>
      </c>
      <c r="BK77" s="2" t="s">
        <v>426</v>
      </c>
      <c r="BL77" s="2" t="s">
        <v>426</v>
      </c>
      <c r="BM77" s="2" t="s">
        <v>426</v>
      </c>
      <c r="BN77" s="2" t="s">
        <v>426</v>
      </c>
      <c r="BO77" s="2" t="s">
        <v>426</v>
      </c>
      <c r="BP77" s="2" t="s">
        <v>426</v>
      </c>
      <c r="BQ77" s="2" t="s">
        <v>426</v>
      </c>
      <c r="BR77" s="2" t="s">
        <v>426</v>
      </c>
      <c r="BS77" s="2" t="s">
        <v>426</v>
      </c>
      <c r="BT77" s="2" t="s">
        <v>426</v>
      </c>
      <c r="BU77" s="2" t="s">
        <v>426</v>
      </c>
      <c r="BV77" s="2" t="s">
        <v>426</v>
      </c>
      <c r="BW77" s="2" t="s">
        <v>426</v>
      </c>
      <c r="BX77" s="2" t="s">
        <v>426</v>
      </c>
      <c r="BY77" s="2" t="s">
        <v>426</v>
      </c>
      <c r="BZ77" s="2" t="s">
        <v>426</v>
      </c>
      <c r="CA77" s="2" t="s">
        <v>426</v>
      </c>
      <c r="CB77" s="2" t="s">
        <v>426</v>
      </c>
      <c r="CC77" s="2" t="s">
        <v>426</v>
      </c>
      <c r="CD77" s="2" t="s">
        <v>426</v>
      </c>
      <c r="CE77" s="2" t="s">
        <v>426</v>
      </c>
      <c r="CF77" s="2" t="s">
        <v>426</v>
      </c>
      <c r="CG77" s="25" t="s">
        <v>426</v>
      </c>
      <c r="CH77" s="2" t="s">
        <v>426</v>
      </c>
      <c r="CI77" s="2" t="s">
        <v>426</v>
      </c>
      <c r="CJ77" s="2" t="s">
        <v>426</v>
      </c>
      <c r="CK77" s="2" t="s">
        <v>426</v>
      </c>
      <c r="CL77" s="2" t="s">
        <v>426</v>
      </c>
      <c r="CM77" s="2" t="s">
        <v>426</v>
      </c>
      <c r="CN77" s="2" t="s">
        <v>426</v>
      </c>
      <c r="CO77" s="2" t="s">
        <v>426</v>
      </c>
      <c r="CP77" s="2" t="s">
        <v>426</v>
      </c>
      <c r="CQ77" s="2" t="s">
        <v>426</v>
      </c>
      <c r="CR77" s="2" t="s">
        <v>426</v>
      </c>
      <c r="CS77" s="2" t="s">
        <v>426</v>
      </c>
      <c r="CT77" s="2" t="s">
        <v>426</v>
      </c>
      <c r="CU77" s="2" t="s">
        <v>426</v>
      </c>
      <c r="CV77" s="2" t="s">
        <v>426</v>
      </c>
      <c r="CW77" s="2" t="s">
        <v>426</v>
      </c>
      <c r="CX77" s="2" t="s">
        <v>426</v>
      </c>
      <c r="CY77" s="2" t="s">
        <v>426</v>
      </c>
      <c r="CZ77" s="2" t="s">
        <v>426</v>
      </c>
      <c r="DA77" s="2" t="s">
        <v>426</v>
      </c>
      <c r="DB77" s="2" t="s">
        <v>426</v>
      </c>
      <c r="DC77" s="2" t="s">
        <v>426</v>
      </c>
      <c r="DD77" s="2" t="s">
        <v>426</v>
      </c>
      <c r="DE77" s="2" t="s">
        <v>426</v>
      </c>
      <c r="DF77" s="2" t="s">
        <v>426</v>
      </c>
      <c r="DG77" s="2" t="s">
        <v>426</v>
      </c>
      <c r="DH77" s="2" t="s">
        <v>426</v>
      </c>
      <c r="DI77" s="2" t="s">
        <v>426</v>
      </c>
      <c r="DJ77" s="2" t="s">
        <v>426</v>
      </c>
      <c r="DK77" s="2" t="s">
        <v>426</v>
      </c>
      <c r="DL77" s="2" t="s">
        <v>426</v>
      </c>
      <c r="DM77" s="25" t="s">
        <v>426</v>
      </c>
      <c r="DN77" s="2" t="s">
        <v>211</v>
      </c>
      <c r="DO77" s="2" t="s">
        <v>426</v>
      </c>
      <c r="DP77" s="2" t="s">
        <v>211</v>
      </c>
      <c r="DQ77" s="2" t="s">
        <v>426</v>
      </c>
      <c r="DR77" s="2" t="s">
        <v>211</v>
      </c>
      <c r="DS77" s="2" t="s">
        <v>426</v>
      </c>
      <c r="DT77" s="2" t="s">
        <v>211</v>
      </c>
      <c r="DU77" s="2" t="s">
        <v>426</v>
      </c>
      <c r="DV77" s="2" t="s">
        <v>426</v>
      </c>
      <c r="DW77" s="2" t="s">
        <v>426</v>
      </c>
      <c r="DX77" s="2" t="s">
        <v>426</v>
      </c>
      <c r="DY77" s="2" t="s">
        <v>426</v>
      </c>
      <c r="DZ77" s="2" t="s">
        <v>426</v>
      </c>
      <c r="EA77" s="2" t="s">
        <v>426</v>
      </c>
      <c r="EB77" s="2" t="s">
        <v>426</v>
      </c>
      <c r="EC77" s="2" t="s">
        <v>426</v>
      </c>
      <c r="ED77" s="2" t="s">
        <v>426</v>
      </c>
      <c r="EE77" s="2" t="s">
        <v>426</v>
      </c>
      <c r="EF77" s="2" t="s">
        <v>426</v>
      </c>
      <c r="EG77" s="2" t="s">
        <v>426</v>
      </c>
      <c r="EH77" s="2" t="s">
        <v>426</v>
      </c>
      <c r="EI77" s="2" t="s">
        <v>426</v>
      </c>
      <c r="EJ77" s="2" t="s">
        <v>426</v>
      </c>
      <c r="EK77" s="2" t="s">
        <v>426</v>
      </c>
      <c r="EL77" s="2" t="s">
        <v>426</v>
      </c>
      <c r="EM77" s="2" t="s">
        <v>426</v>
      </c>
      <c r="EN77" s="2" t="s">
        <v>426</v>
      </c>
      <c r="EO77" s="2" t="s">
        <v>426</v>
      </c>
      <c r="EP77" s="2" t="s">
        <v>426</v>
      </c>
      <c r="EQ77" s="2" t="s">
        <v>426</v>
      </c>
      <c r="ER77" s="2" t="s">
        <v>426</v>
      </c>
      <c r="ES77" s="2" t="s">
        <v>426</v>
      </c>
      <c r="ET77" s="2" t="s">
        <v>426</v>
      </c>
    </row>
    <row r="78" spans="1:150" ht="17.25" customHeight="1" x14ac:dyDescent="0.25">
      <c r="A78" s="20">
        <v>32770372</v>
      </c>
      <c r="B78" s="22">
        <v>45224.668287037035</v>
      </c>
      <c r="C78" s="23" t="s">
        <v>689</v>
      </c>
      <c r="D78" s="21" t="s">
        <v>1106</v>
      </c>
      <c r="E78" s="21" t="s">
        <v>581</v>
      </c>
      <c r="F78" s="21" t="s">
        <v>361</v>
      </c>
      <c r="G78" s="21" t="s">
        <v>114</v>
      </c>
      <c r="H78" s="21" t="s">
        <v>1156</v>
      </c>
      <c r="I78" s="21" t="s">
        <v>478</v>
      </c>
      <c r="J78" s="21" t="s">
        <v>542</v>
      </c>
      <c r="K78" s="21" t="s">
        <v>793</v>
      </c>
      <c r="L78" s="24" t="s">
        <v>183</v>
      </c>
      <c r="M78" s="24" t="s">
        <v>845</v>
      </c>
      <c r="N78" s="2" t="s">
        <v>426</v>
      </c>
      <c r="O78" s="3" t="s">
        <v>845</v>
      </c>
      <c r="P78" s="2" t="s">
        <v>426</v>
      </c>
      <c r="Q78" s="2" t="s">
        <v>1118</v>
      </c>
      <c r="R78" s="2" t="s">
        <v>426</v>
      </c>
      <c r="S78" s="2" t="s">
        <v>965</v>
      </c>
      <c r="T78" s="2" t="s">
        <v>211</v>
      </c>
      <c r="U78" s="3" t="s">
        <v>1001</v>
      </c>
      <c r="V78" s="2" t="s">
        <v>62</v>
      </c>
      <c r="W78" s="2" t="s">
        <v>62</v>
      </c>
      <c r="X78" s="2" t="s">
        <v>62</v>
      </c>
      <c r="Y78" s="2" t="s">
        <v>62</v>
      </c>
      <c r="Z78" s="2" t="s">
        <v>941</v>
      </c>
      <c r="AA78" s="2" t="s">
        <v>941</v>
      </c>
      <c r="AB78" s="2" t="s">
        <v>941</v>
      </c>
      <c r="AC78" s="2" t="s">
        <v>62</v>
      </c>
      <c r="AD78" s="2" t="s">
        <v>62</v>
      </c>
      <c r="AE78" s="2" t="s">
        <v>426</v>
      </c>
      <c r="AF78" s="2" t="s">
        <v>426</v>
      </c>
      <c r="AG78" s="2" t="s">
        <v>693</v>
      </c>
      <c r="AH78" s="2" t="s">
        <v>956</v>
      </c>
      <c r="AI78" s="2" t="s">
        <v>426</v>
      </c>
      <c r="AJ78" s="3" t="s">
        <v>884</v>
      </c>
      <c r="AK78" s="2" t="s">
        <v>426</v>
      </c>
      <c r="AL78" s="2" t="s">
        <v>426</v>
      </c>
      <c r="AM78" s="2" t="s">
        <v>426</v>
      </c>
      <c r="AN78" s="2" t="s">
        <v>506</v>
      </c>
      <c r="AO78" s="2" t="s">
        <v>221</v>
      </c>
      <c r="AP78" s="2" t="s">
        <v>62</v>
      </c>
      <c r="AQ78" s="2" t="s">
        <v>62</v>
      </c>
      <c r="AR78" s="2" t="s">
        <v>1025</v>
      </c>
      <c r="AS78" s="2" t="s">
        <v>62</v>
      </c>
      <c r="AT78" s="2" t="s">
        <v>204</v>
      </c>
      <c r="AU78" s="2" t="s">
        <v>956</v>
      </c>
      <c r="AV78" s="2" t="s">
        <v>956</v>
      </c>
      <c r="AW78" s="2" t="s">
        <v>426</v>
      </c>
      <c r="AX78" s="2" t="s">
        <v>686</v>
      </c>
      <c r="AY78" s="2" t="s">
        <v>426</v>
      </c>
      <c r="AZ78" s="3" t="s">
        <v>916</v>
      </c>
      <c r="BA78" s="3" t="s">
        <v>856</v>
      </c>
      <c r="BB78" s="1" t="s">
        <v>661</v>
      </c>
      <c r="BC78" s="2" t="s">
        <v>426</v>
      </c>
      <c r="BD78" s="2" t="s">
        <v>426</v>
      </c>
      <c r="BE78" s="2" t="s">
        <v>807</v>
      </c>
      <c r="BF78" s="2" t="s">
        <v>426</v>
      </c>
      <c r="BG78" s="2" t="s">
        <v>426</v>
      </c>
      <c r="BH78" s="2" t="s">
        <v>426</v>
      </c>
      <c r="BI78" s="2" t="s">
        <v>426</v>
      </c>
      <c r="BJ78" s="2" t="s">
        <v>426</v>
      </c>
      <c r="BK78" s="2" t="s">
        <v>426</v>
      </c>
      <c r="BL78" s="2" t="s">
        <v>426</v>
      </c>
      <c r="BM78" s="2" t="s">
        <v>426</v>
      </c>
      <c r="BN78" s="2" t="s">
        <v>426</v>
      </c>
      <c r="BO78" s="2" t="s">
        <v>426</v>
      </c>
      <c r="BP78" s="2" t="s">
        <v>426</v>
      </c>
      <c r="BQ78" s="2" t="s">
        <v>426</v>
      </c>
      <c r="BR78" s="2" t="s">
        <v>426</v>
      </c>
      <c r="BS78" s="2" t="s">
        <v>426</v>
      </c>
      <c r="BT78" s="2" t="s">
        <v>426</v>
      </c>
      <c r="BU78" s="2" t="s">
        <v>426</v>
      </c>
      <c r="BV78" s="2" t="s">
        <v>426</v>
      </c>
      <c r="BW78" s="2" t="s">
        <v>426</v>
      </c>
      <c r="BX78" s="2" t="s">
        <v>426</v>
      </c>
      <c r="BY78" s="2" t="s">
        <v>426</v>
      </c>
      <c r="BZ78" s="2" t="s">
        <v>426</v>
      </c>
      <c r="CA78" s="2" t="s">
        <v>426</v>
      </c>
      <c r="CB78" s="2" t="s">
        <v>426</v>
      </c>
      <c r="CC78" s="2" t="s">
        <v>426</v>
      </c>
      <c r="CD78" s="2" t="s">
        <v>426</v>
      </c>
      <c r="CE78" s="2" t="s">
        <v>426</v>
      </c>
      <c r="CF78" s="2" t="s">
        <v>426</v>
      </c>
      <c r="CG78" s="25" t="s">
        <v>426</v>
      </c>
      <c r="CH78" s="2" t="s">
        <v>426</v>
      </c>
      <c r="CI78" s="2" t="s">
        <v>426</v>
      </c>
      <c r="CJ78" s="2" t="s">
        <v>426</v>
      </c>
      <c r="CK78" s="2" t="s">
        <v>426</v>
      </c>
      <c r="CL78" s="2" t="s">
        <v>426</v>
      </c>
      <c r="CM78" s="2" t="s">
        <v>426</v>
      </c>
      <c r="CN78" s="2" t="s">
        <v>426</v>
      </c>
      <c r="CO78" s="2" t="s">
        <v>426</v>
      </c>
      <c r="CP78" s="2" t="s">
        <v>426</v>
      </c>
      <c r="CQ78" s="2" t="s">
        <v>426</v>
      </c>
      <c r="CR78" s="2" t="s">
        <v>426</v>
      </c>
      <c r="CS78" s="2" t="s">
        <v>426</v>
      </c>
      <c r="CT78" s="2" t="s">
        <v>426</v>
      </c>
      <c r="CU78" s="2" t="s">
        <v>426</v>
      </c>
      <c r="CV78" s="2" t="s">
        <v>426</v>
      </c>
      <c r="CW78" s="2" t="s">
        <v>426</v>
      </c>
      <c r="CX78" s="2" t="s">
        <v>426</v>
      </c>
      <c r="CY78" s="2" t="s">
        <v>426</v>
      </c>
      <c r="CZ78" s="2" t="s">
        <v>426</v>
      </c>
      <c r="DA78" s="2" t="s">
        <v>426</v>
      </c>
      <c r="DB78" s="2" t="s">
        <v>426</v>
      </c>
      <c r="DC78" s="2" t="s">
        <v>426</v>
      </c>
      <c r="DD78" s="2" t="s">
        <v>426</v>
      </c>
      <c r="DE78" s="2" t="s">
        <v>426</v>
      </c>
      <c r="DF78" s="2" t="s">
        <v>426</v>
      </c>
      <c r="DG78" s="2" t="s">
        <v>426</v>
      </c>
      <c r="DH78" s="2" t="s">
        <v>426</v>
      </c>
      <c r="DI78" s="2" t="s">
        <v>426</v>
      </c>
      <c r="DJ78" s="2" t="s">
        <v>426</v>
      </c>
      <c r="DK78" s="2" t="s">
        <v>426</v>
      </c>
      <c r="DL78" s="2" t="s">
        <v>426</v>
      </c>
      <c r="DM78" s="25" t="s">
        <v>426</v>
      </c>
      <c r="DN78" s="2" t="s">
        <v>211</v>
      </c>
      <c r="DO78" s="2" t="s">
        <v>426</v>
      </c>
      <c r="DP78" s="2" t="s">
        <v>211</v>
      </c>
      <c r="DQ78" s="2" t="s">
        <v>426</v>
      </c>
      <c r="DR78" s="2" t="s">
        <v>211</v>
      </c>
      <c r="DS78" s="2" t="s">
        <v>426</v>
      </c>
      <c r="DT78" s="2" t="s">
        <v>211</v>
      </c>
      <c r="DU78" s="2" t="s">
        <v>426</v>
      </c>
      <c r="DV78" s="2" t="s">
        <v>426</v>
      </c>
      <c r="DW78" s="2" t="s">
        <v>426</v>
      </c>
      <c r="DX78" s="2" t="s">
        <v>426</v>
      </c>
      <c r="DY78" s="2" t="s">
        <v>426</v>
      </c>
      <c r="DZ78" s="2" t="s">
        <v>426</v>
      </c>
      <c r="EA78" s="2" t="s">
        <v>426</v>
      </c>
      <c r="EB78" s="2" t="s">
        <v>426</v>
      </c>
      <c r="EC78" s="2" t="s">
        <v>426</v>
      </c>
      <c r="ED78" s="2" t="s">
        <v>426</v>
      </c>
      <c r="EE78" s="2" t="s">
        <v>426</v>
      </c>
      <c r="EF78" s="2" t="s">
        <v>426</v>
      </c>
      <c r="EG78" s="2" t="s">
        <v>426</v>
      </c>
      <c r="EH78" s="2" t="s">
        <v>426</v>
      </c>
      <c r="EI78" s="2" t="s">
        <v>426</v>
      </c>
      <c r="EJ78" s="2" t="s">
        <v>426</v>
      </c>
      <c r="EK78" s="2" t="s">
        <v>426</v>
      </c>
      <c r="EL78" s="2" t="s">
        <v>426</v>
      </c>
      <c r="EM78" s="2" t="s">
        <v>426</v>
      </c>
      <c r="EN78" s="2" t="s">
        <v>426</v>
      </c>
      <c r="EO78" s="2" t="s">
        <v>426</v>
      </c>
      <c r="EP78" s="2" t="s">
        <v>426</v>
      </c>
      <c r="EQ78" s="2" t="s">
        <v>426</v>
      </c>
      <c r="ER78" s="2" t="s">
        <v>426</v>
      </c>
      <c r="ES78" s="2" t="s">
        <v>426</v>
      </c>
      <c r="ET78" s="2" t="s">
        <v>426</v>
      </c>
    </row>
    <row r="79" spans="1:150" ht="17.25" customHeight="1" x14ac:dyDescent="0.25">
      <c r="A79" s="20">
        <v>32771012</v>
      </c>
      <c r="B79" s="22">
        <v>45224.68346064815</v>
      </c>
      <c r="C79" s="23" t="s">
        <v>1016</v>
      </c>
      <c r="D79" s="21" t="s">
        <v>1127</v>
      </c>
      <c r="E79" s="21" t="s">
        <v>734</v>
      </c>
      <c r="F79" s="21" t="s">
        <v>361</v>
      </c>
      <c r="G79" s="21" t="s">
        <v>189</v>
      </c>
      <c r="H79" s="21" t="s">
        <v>1157</v>
      </c>
      <c r="I79" s="21" t="s">
        <v>97</v>
      </c>
      <c r="J79" s="21" t="s">
        <v>608</v>
      </c>
      <c r="K79" s="21" t="s">
        <v>972</v>
      </c>
      <c r="L79" s="24" t="s">
        <v>260</v>
      </c>
      <c r="M79" s="24" t="s">
        <v>1041</v>
      </c>
      <c r="N79" s="2" t="s">
        <v>426</v>
      </c>
      <c r="O79" s="3" t="s">
        <v>1041</v>
      </c>
      <c r="P79" s="2" t="s">
        <v>426</v>
      </c>
      <c r="Q79" s="2" t="s">
        <v>755</v>
      </c>
      <c r="R79" s="2" t="s">
        <v>426</v>
      </c>
      <c r="S79" s="2" t="s">
        <v>200</v>
      </c>
      <c r="T79" s="2" t="s">
        <v>374</v>
      </c>
      <c r="U79" s="3" t="s">
        <v>1001</v>
      </c>
      <c r="V79" s="2" t="s">
        <v>62</v>
      </c>
      <c r="W79" s="2" t="s">
        <v>62</v>
      </c>
      <c r="X79" s="2" t="s">
        <v>62</v>
      </c>
      <c r="Y79" s="2" t="s">
        <v>941</v>
      </c>
      <c r="Z79" s="2" t="s">
        <v>62</v>
      </c>
      <c r="AA79" s="2" t="s">
        <v>941</v>
      </c>
      <c r="AB79" s="2" t="s">
        <v>941</v>
      </c>
      <c r="AC79" s="2" t="s">
        <v>62</v>
      </c>
      <c r="AD79" s="2" t="s">
        <v>62</v>
      </c>
      <c r="AE79" s="2" t="s">
        <v>426</v>
      </c>
      <c r="AF79" s="2" t="s">
        <v>426</v>
      </c>
      <c r="AG79" s="2" t="s">
        <v>693</v>
      </c>
      <c r="AH79" s="2" t="s">
        <v>88</v>
      </c>
      <c r="AI79" s="2" t="s">
        <v>426</v>
      </c>
      <c r="AJ79" s="3" t="s">
        <v>649</v>
      </c>
      <c r="AK79" s="2" t="s">
        <v>426</v>
      </c>
      <c r="AL79" s="2" t="s">
        <v>426</v>
      </c>
      <c r="AM79" s="2" t="s">
        <v>426</v>
      </c>
      <c r="AN79" s="2" t="s">
        <v>506</v>
      </c>
      <c r="AO79" s="2" t="s">
        <v>221</v>
      </c>
      <c r="AP79" s="2" t="s">
        <v>62</v>
      </c>
      <c r="AQ79" s="2" t="s">
        <v>62</v>
      </c>
      <c r="AR79" s="2" t="s">
        <v>1025</v>
      </c>
      <c r="AS79" s="2" t="s">
        <v>62</v>
      </c>
      <c r="AT79" s="2" t="s">
        <v>204</v>
      </c>
      <c r="AU79" s="2" t="s">
        <v>88</v>
      </c>
      <c r="AV79" s="2" t="s">
        <v>88</v>
      </c>
      <c r="AW79" s="2" t="s">
        <v>426</v>
      </c>
      <c r="AX79" s="2" t="s">
        <v>683</v>
      </c>
      <c r="AY79" s="2" t="s">
        <v>426</v>
      </c>
      <c r="AZ79" s="3" t="s">
        <v>115</v>
      </c>
      <c r="BA79" s="3" t="s">
        <v>147</v>
      </c>
      <c r="BB79" s="1" t="s">
        <v>351</v>
      </c>
      <c r="BC79" s="2" t="s">
        <v>426</v>
      </c>
      <c r="BD79" s="2" t="s">
        <v>426</v>
      </c>
      <c r="BE79" s="2" t="s">
        <v>846</v>
      </c>
      <c r="BF79" s="2" t="s">
        <v>426</v>
      </c>
      <c r="BG79" s="2" t="s">
        <v>426</v>
      </c>
      <c r="BH79" s="2" t="s">
        <v>426</v>
      </c>
      <c r="BI79" s="2" t="s">
        <v>426</v>
      </c>
      <c r="BJ79" s="2" t="s">
        <v>426</v>
      </c>
      <c r="BK79" s="2" t="s">
        <v>426</v>
      </c>
      <c r="BL79" s="2" t="s">
        <v>426</v>
      </c>
      <c r="BM79" s="2" t="s">
        <v>426</v>
      </c>
      <c r="BN79" s="2" t="s">
        <v>426</v>
      </c>
      <c r="BO79" s="2" t="s">
        <v>426</v>
      </c>
      <c r="BP79" s="2" t="s">
        <v>426</v>
      </c>
      <c r="BQ79" s="2" t="s">
        <v>426</v>
      </c>
      <c r="BR79" s="2" t="s">
        <v>426</v>
      </c>
      <c r="BS79" s="2" t="s">
        <v>426</v>
      </c>
      <c r="BT79" s="2" t="s">
        <v>426</v>
      </c>
      <c r="BU79" s="2" t="s">
        <v>426</v>
      </c>
      <c r="BV79" s="2" t="s">
        <v>426</v>
      </c>
      <c r="BW79" s="2" t="s">
        <v>426</v>
      </c>
      <c r="BX79" s="2" t="s">
        <v>426</v>
      </c>
      <c r="BY79" s="2" t="s">
        <v>426</v>
      </c>
      <c r="BZ79" s="2" t="s">
        <v>426</v>
      </c>
      <c r="CA79" s="2" t="s">
        <v>426</v>
      </c>
      <c r="CB79" s="2" t="s">
        <v>426</v>
      </c>
      <c r="CC79" s="2" t="s">
        <v>426</v>
      </c>
      <c r="CD79" s="2" t="s">
        <v>426</v>
      </c>
      <c r="CE79" s="2" t="s">
        <v>426</v>
      </c>
      <c r="CF79" s="2" t="s">
        <v>426</v>
      </c>
      <c r="CG79" s="25" t="s">
        <v>426</v>
      </c>
      <c r="CH79" s="2" t="s">
        <v>426</v>
      </c>
      <c r="CI79" s="2" t="s">
        <v>426</v>
      </c>
      <c r="CJ79" s="2" t="s">
        <v>426</v>
      </c>
      <c r="CK79" s="2" t="s">
        <v>426</v>
      </c>
      <c r="CL79" s="2" t="s">
        <v>426</v>
      </c>
      <c r="CM79" s="2" t="s">
        <v>426</v>
      </c>
      <c r="CN79" s="2" t="s">
        <v>426</v>
      </c>
      <c r="CO79" s="2" t="s">
        <v>426</v>
      </c>
      <c r="CP79" s="2" t="s">
        <v>426</v>
      </c>
      <c r="CQ79" s="2" t="s">
        <v>426</v>
      </c>
      <c r="CR79" s="2" t="s">
        <v>426</v>
      </c>
      <c r="CS79" s="2" t="s">
        <v>426</v>
      </c>
      <c r="CT79" s="2" t="s">
        <v>426</v>
      </c>
      <c r="CU79" s="2" t="s">
        <v>426</v>
      </c>
      <c r="CV79" s="2" t="s">
        <v>426</v>
      </c>
      <c r="CW79" s="2" t="s">
        <v>426</v>
      </c>
      <c r="CX79" s="2" t="s">
        <v>426</v>
      </c>
      <c r="CY79" s="2" t="s">
        <v>426</v>
      </c>
      <c r="CZ79" s="2" t="s">
        <v>426</v>
      </c>
      <c r="DA79" s="2" t="s">
        <v>426</v>
      </c>
      <c r="DB79" s="2" t="s">
        <v>426</v>
      </c>
      <c r="DC79" s="2" t="s">
        <v>426</v>
      </c>
      <c r="DD79" s="2" t="s">
        <v>426</v>
      </c>
      <c r="DE79" s="2" t="s">
        <v>426</v>
      </c>
      <c r="DF79" s="2" t="s">
        <v>426</v>
      </c>
      <c r="DG79" s="2" t="s">
        <v>426</v>
      </c>
      <c r="DH79" s="2" t="s">
        <v>426</v>
      </c>
      <c r="DI79" s="2" t="s">
        <v>426</v>
      </c>
      <c r="DJ79" s="2" t="s">
        <v>426</v>
      </c>
      <c r="DK79" s="2" t="s">
        <v>426</v>
      </c>
      <c r="DL79" s="2" t="s">
        <v>426</v>
      </c>
      <c r="DM79" s="25" t="s">
        <v>426</v>
      </c>
      <c r="DN79" s="2" t="s">
        <v>211</v>
      </c>
      <c r="DO79" s="2" t="s">
        <v>426</v>
      </c>
      <c r="DP79" s="2" t="s">
        <v>211</v>
      </c>
      <c r="DQ79" s="2" t="s">
        <v>426</v>
      </c>
      <c r="DR79" s="2" t="s">
        <v>211</v>
      </c>
      <c r="DS79" s="2" t="s">
        <v>426</v>
      </c>
      <c r="DT79" s="2" t="s">
        <v>211</v>
      </c>
      <c r="DU79" s="2" t="s">
        <v>426</v>
      </c>
      <c r="DV79" s="2" t="s">
        <v>426</v>
      </c>
      <c r="DW79" s="2" t="s">
        <v>426</v>
      </c>
      <c r="DX79" s="2" t="s">
        <v>426</v>
      </c>
      <c r="DY79" s="2" t="s">
        <v>426</v>
      </c>
      <c r="DZ79" s="2" t="s">
        <v>426</v>
      </c>
      <c r="EA79" s="2" t="s">
        <v>426</v>
      </c>
      <c r="EB79" s="2" t="s">
        <v>426</v>
      </c>
      <c r="EC79" s="2" t="s">
        <v>426</v>
      </c>
      <c r="ED79" s="2" t="s">
        <v>426</v>
      </c>
      <c r="EE79" s="2" t="s">
        <v>426</v>
      </c>
      <c r="EF79" s="2" t="s">
        <v>426</v>
      </c>
      <c r="EG79" s="2" t="s">
        <v>426</v>
      </c>
      <c r="EH79" s="2" t="s">
        <v>426</v>
      </c>
      <c r="EI79" s="2" t="s">
        <v>426</v>
      </c>
      <c r="EJ79" s="2" t="s">
        <v>426</v>
      </c>
      <c r="EK79" s="2" t="s">
        <v>426</v>
      </c>
      <c r="EL79" s="2" t="s">
        <v>426</v>
      </c>
      <c r="EM79" s="2" t="s">
        <v>426</v>
      </c>
      <c r="EN79" s="2" t="s">
        <v>426</v>
      </c>
      <c r="EO79" s="2" t="s">
        <v>426</v>
      </c>
      <c r="EP79" s="2" t="s">
        <v>426</v>
      </c>
      <c r="EQ79" s="2" t="s">
        <v>426</v>
      </c>
      <c r="ER79" s="2" t="s">
        <v>426</v>
      </c>
      <c r="ES79" s="2" t="s">
        <v>426</v>
      </c>
      <c r="ET79" s="2" t="s">
        <v>426</v>
      </c>
    </row>
    <row r="80" spans="1:150" ht="17.25" customHeight="1" x14ac:dyDescent="0.25">
      <c r="A80" s="20">
        <v>32771702</v>
      </c>
      <c r="B80" s="22">
        <v>45224.698703703703</v>
      </c>
      <c r="C80" s="23" t="s">
        <v>1016</v>
      </c>
      <c r="D80" s="21" t="s">
        <v>1127</v>
      </c>
      <c r="E80" s="21" t="s">
        <v>597</v>
      </c>
      <c r="F80" s="21" t="s">
        <v>361</v>
      </c>
      <c r="G80" s="21" t="s">
        <v>189</v>
      </c>
      <c r="H80" s="21" t="s">
        <v>1157</v>
      </c>
      <c r="I80" s="21" t="s">
        <v>1140</v>
      </c>
      <c r="J80" s="21" t="s">
        <v>1097</v>
      </c>
      <c r="K80" s="21" t="s">
        <v>972</v>
      </c>
      <c r="L80" s="24" t="s">
        <v>260</v>
      </c>
      <c r="M80" s="24" t="s">
        <v>865</v>
      </c>
      <c r="N80" s="2" t="s">
        <v>426</v>
      </c>
      <c r="O80" s="3" t="s">
        <v>865</v>
      </c>
      <c r="P80" s="2" t="s">
        <v>426</v>
      </c>
      <c r="Q80" s="2" t="s">
        <v>1118</v>
      </c>
      <c r="R80" s="2" t="s">
        <v>426</v>
      </c>
      <c r="S80" s="2" t="s">
        <v>965</v>
      </c>
      <c r="T80" s="2" t="s">
        <v>211</v>
      </c>
      <c r="U80" s="3" t="s">
        <v>452</v>
      </c>
      <c r="V80" s="2" t="s">
        <v>62</v>
      </c>
      <c r="W80" s="2" t="s">
        <v>382</v>
      </c>
      <c r="X80" s="2" t="s">
        <v>62</v>
      </c>
      <c r="Y80" s="2" t="s">
        <v>62</v>
      </c>
      <c r="Z80" s="2" t="s">
        <v>941</v>
      </c>
      <c r="AA80" s="2" t="s">
        <v>941</v>
      </c>
      <c r="AB80" s="2" t="s">
        <v>62</v>
      </c>
      <c r="AC80" s="2" t="s">
        <v>62</v>
      </c>
      <c r="AD80" s="2" t="s">
        <v>62</v>
      </c>
      <c r="AE80" s="2" t="s">
        <v>426</v>
      </c>
      <c r="AF80" s="2" t="s">
        <v>426</v>
      </c>
      <c r="AG80" s="2" t="s">
        <v>693</v>
      </c>
      <c r="AH80" s="2" t="s">
        <v>669</v>
      </c>
      <c r="AI80" s="2" t="s">
        <v>426</v>
      </c>
      <c r="AJ80" s="3" t="s">
        <v>13</v>
      </c>
      <c r="AK80" s="2" t="s">
        <v>426</v>
      </c>
      <c r="AL80" s="2" t="s">
        <v>426</v>
      </c>
      <c r="AM80" s="2" t="s">
        <v>426</v>
      </c>
      <c r="AN80" s="2" t="s">
        <v>506</v>
      </c>
      <c r="AO80" s="2" t="s">
        <v>221</v>
      </c>
      <c r="AP80" s="2" t="s">
        <v>62</v>
      </c>
      <c r="AQ80" s="2" t="s">
        <v>62</v>
      </c>
      <c r="AR80" s="2" t="s">
        <v>1025</v>
      </c>
      <c r="AS80" s="2" t="s">
        <v>62</v>
      </c>
      <c r="AT80" s="2" t="s">
        <v>204</v>
      </c>
      <c r="AU80" s="2" t="s">
        <v>669</v>
      </c>
      <c r="AV80" s="2" t="s">
        <v>669</v>
      </c>
      <c r="AW80" s="2" t="s">
        <v>426</v>
      </c>
      <c r="AX80" s="2" t="s">
        <v>1126</v>
      </c>
      <c r="AY80" s="2" t="s">
        <v>426</v>
      </c>
      <c r="AZ80" s="3" t="s">
        <v>973</v>
      </c>
      <c r="BA80" s="3" t="s">
        <v>943</v>
      </c>
      <c r="BB80" s="1" t="s">
        <v>331</v>
      </c>
      <c r="BC80" s="2" t="s">
        <v>426</v>
      </c>
      <c r="BD80" s="2" t="s">
        <v>426</v>
      </c>
      <c r="BE80" s="2" t="s">
        <v>512</v>
      </c>
      <c r="BF80" s="2" t="s">
        <v>426</v>
      </c>
      <c r="BG80" s="2" t="s">
        <v>426</v>
      </c>
      <c r="BH80" s="2" t="s">
        <v>426</v>
      </c>
      <c r="BI80" s="2" t="s">
        <v>426</v>
      </c>
      <c r="BJ80" s="2" t="s">
        <v>426</v>
      </c>
      <c r="BK80" s="2" t="s">
        <v>426</v>
      </c>
      <c r="BL80" s="2" t="s">
        <v>426</v>
      </c>
      <c r="BM80" s="2" t="s">
        <v>426</v>
      </c>
      <c r="BN80" s="2" t="s">
        <v>426</v>
      </c>
      <c r="BO80" s="2" t="s">
        <v>426</v>
      </c>
      <c r="BP80" s="2" t="s">
        <v>426</v>
      </c>
      <c r="BQ80" s="2" t="s">
        <v>426</v>
      </c>
      <c r="BR80" s="2" t="s">
        <v>426</v>
      </c>
      <c r="BS80" s="2" t="s">
        <v>426</v>
      </c>
      <c r="BT80" s="2" t="s">
        <v>426</v>
      </c>
      <c r="BU80" s="2" t="s">
        <v>426</v>
      </c>
      <c r="BV80" s="2" t="s">
        <v>426</v>
      </c>
      <c r="BW80" s="2" t="s">
        <v>426</v>
      </c>
      <c r="BX80" s="2" t="s">
        <v>426</v>
      </c>
      <c r="BY80" s="2" t="s">
        <v>426</v>
      </c>
      <c r="BZ80" s="2" t="s">
        <v>426</v>
      </c>
      <c r="CA80" s="2" t="s">
        <v>426</v>
      </c>
      <c r="CB80" s="2" t="s">
        <v>426</v>
      </c>
      <c r="CC80" s="2" t="s">
        <v>426</v>
      </c>
      <c r="CD80" s="2" t="s">
        <v>426</v>
      </c>
      <c r="CE80" s="2" t="s">
        <v>426</v>
      </c>
      <c r="CF80" s="2" t="s">
        <v>426</v>
      </c>
      <c r="CG80" s="25" t="s">
        <v>426</v>
      </c>
      <c r="CH80" s="2" t="s">
        <v>426</v>
      </c>
      <c r="CI80" s="2" t="s">
        <v>426</v>
      </c>
      <c r="CJ80" s="2" t="s">
        <v>426</v>
      </c>
      <c r="CK80" s="2" t="s">
        <v>426</v>
      </c>
      <c r="CL80" s="2" t="s">
        <v>426</v>
      </c>
      <c r="CM80" s="2" t="s">
        <v>426</v>
      </c>
      <c r="CN80" s="2" t="s">
        <v>426</v>
      </c>
      <c r="CO80" s="2" t="s">
        <v>426</v>
      </c>
      <c r="CP80" s="2" t="s">
        <v>426</v>
      </c>
      <c r="CQ80" s="2" t="s">
        <v>426</v>
      </c>
      <c r="CR80" s="2" t="s">
        <v>426</v>
      </c>
      <c r="CS80" s="2" t="s">
        <v>426</v>
      </c>
      <c r="CT80" s="2" t="s">
        <v>426</v>
      </c>
      <c r="CU80" s="2" t="s">
        <v>426</v>
      </c>
      <c r="CV80" s="2" t="s">
        <v>426</v>
      </c>
      <c r="CW80" s="2" t="s">
        <v>426</v>
      </c>
      <c r="CX80" s="2" t="s">
        <v>426</v>
      </c>
      <c r="CY80" s="2" t="s">
        <v>426</v>
      </c>
      <c r="CZ80" s="2" t="s">
        <v>426</v>
      </c>
      <c r="DA80" s="2" t="s">
        <v>426</v>
      </c>
      <c r="DB80" s="2" t="s">
        <v>426</v>
      </c>
      <c r="DC80" s="2" t="s">
        <v>426</v>
      </c>
      <c r="DD80" s="2" t="s">
        <v>426</v>
      </c>
      <c r="DE80" s="2" t="s">
        <v>426</v>
      </c>
      <c r="DF80" s="2" t="s">
        <v>426</v>
      </c>
      <c r="DG80" s="2" t="s">
        <v>426</v>
      </c>
      <c r="DH80" s="2" t="s">
        <v>426</v>
      </c>
      <c r="DI80" s="2" t="s">
        <v>426</v>
      </c>
      <c r="DJ80" s="2" t="s">
        <v>426</v>
      </c>
      <c r="DK80" s="2" t="s">
        <v>426</v>
      </c>
      <c r="DL80" s="2" t="s">
        <v>426</v>
      </c>
      <c r="DM80" s="25" t="s">
        <v>426</v>
      </c>
      <c r="DN80" s="2" t="s">
        <v>211</v>
      </c>
      <c r="DO80" s="2" t="s">
        <v>426</v>
      </c>
      <c r="DP80" s="2" t="s">
        <v>211</v>
      </c>
      <c r="DQ80" s="2" t="s">
        <v>426</v>
      </c>
      <c r="DR80" s="2" t="s">
        <v>211</v>
      </c>
      <c r="DS80" s="2" t="s">
        <v>426</v>
      </c>
      <c r="DT80" s="2" t="s">
        <v>211</v>
      </c>
      <c r="DU80" s="2" t="s">
        <v>426</v>
      </c>
      <c r="DV80" s="2" t="s">
        <v>426</v>
      </c>
      <c r="DW80" s="2" t="s">
        <v>426</v>
      </c>
      <c r="DX80" s="2" t="s">
        <v>426</v>
      </c>
      <c r="DY80" s="2" t="s">
        <v>426</v>
      </c>
      <c r="DZ80" s="2" t="s">
        <v>426</v>
      </c>
      <c r="EA80" s="2" t="s">
        <v>426</v>
      </c>
      <c r="EB80" s="2" t="s">
        <v>426</v>
      </c>
      <c r="EC80" s="2" t="s">
        <v>426</v>
      </c>
      <c r="ED80" s="2" t="s">
        <v>426</v>
      </c>
      <c r="EE80" s="2" t="s">
        <v>426</v>
      </c>
      <c r="EF80" s="2" t="s">
        <v>426</v>
      </c>
      <c r="EG80" s="2" t="s">
        <v>426</v>
      </c>
      <c r="EH80" s="2" t="s">
        <v>426</v>
      </c>
      <c r="EI80" s="2" t="s">
        <v>426</v>
      </c>
      <c r="EJ80" s="2" t="s">
        <v>426</v>
      </c>
      <c r="EK80" s="2" t="s">
        <v>426</v>
      </c>
      <c r="EL80" s="2" t="s">
        <v>426</v>
      </c>
      <c r="EM80" s="2" t="s">
        <v>426</v>
      </c>
      <c r="EN80" s="2" t="s">
        <v>426</v>
      </c>
      <c r="EO80" s="2" t="s">
        <v>426</v>
      </c>
      <c r="EP80" s="2" t="s">
        <v>426</v>
      </c>
      <c r="EQ80" s="2" t="s">
        <v>426</v>
      </c>
      <c r="ER80" s="2" t="s">
        <v>426</v>
      </c>
      <c r="ES80" s="2" t="s">
        <v>426</v>
      </c>
      <c r="ET80" s="2" t="s">
        <v>426</v>
      </c>
    </row>
    <row r="81" spans="1:150" ht="17.25" customHeight="1" x14ac:dyDescent="0.25">
      <c r="A81" s="20">
        <v>32772710</v>
      </c>
      <c r="B81" s="22">
        <v>45224.721493055556</v>
      </c>
      <c r="C81" s="23" t="s">
        <v>1016</v>
      </c>
      <c r="D81" s="21" t="s">
        <v>1127</v>
      </c>
      <c r="E81" s="21" t="s">
        <v>85</v>
      </c>
      <c r="F81" s="21" t="s">
        <v>361</v>
      </c>
      <c r="G81" s="21" t="s">
        <v>189</v>
      </c>
      <c r="H81" s="21" t="s">
        <v>1158</v>
      </c>
      <c r="I81" s="21" t="s">
        <v>947</v>
      </c>
      <c r="J81" s="21" t="s">
        <v>235</v>
      </c>
      <c r="K81" s="21" t="s">
        <v>972</v>
      </c>
      <c r="L81" s="24" t="s">
        <v>260</v>
      </c>
      <c r="M81" s="24" t="s">
        <v>844</v>
      </c>
      <c r="N81" s="2" t="s">
        <v>426</v>
      </c>
      <c r="O81" s="3" t="s">
        <v>844</v>
      </c>
      <c r="P81" s="2" t="s">
        <v>426</v>
      </c>
      <c r="Q81" s="2" t="s">
        <v>755</v>
      </c>
      <c r="R81" s="2" t="s">
        <v>426</v>
      </c>
      <c r="S81" s="2" t="s">
        <v>965</v>
      </c>
      <c r="T81" s="2" t="s">
        <v>211</v>
      </c>
      <c r="U81" s="3" t="s">
        <v>1001</v>
      </c>
      <c r="V81" s="2" t="s">
        <v>941</v>
      </c>
      <c r="W81" s="2" t="s">
        <v>62</v>
      </c>
      <c r="X81" s="2" t="s">
        <v>62</v>
      </c>
      <c r="Y81" s="2" t="s">
        <v>941</v>
      </c>
      <c r="Z81" s="2" t="s">
        <v>941</v>
      </c>
      <c r="AA81" s="2" t="s">
        <v>62</v>
      </c>
      <c r="AB81" s="2" t="s">
        <v>62</v>
      </c>
      <c r="AC81" s="2" t="s">
        <v>62</v>
      </c>
      <c r="AD81" s="2" t="s">
        <v>62</v>
      </c>
      <c r="AE81" s="2" t="s">
        <v>941</v>
      </c>
      <c r="AF81" s="2" t="s">
        <v>62</v>
      </c>
      <c r="AG81" s="2" t="s">
        <v>693</v>
      </c>
      <c r="AH81" s="2" t="s">
        <v>217</v>
      </c>
      <c r="AI81" s="2" t="s">
        <v>426</v>
      </c>
      <c r="AJ81" s="3" t="s">
        <v>68</v>
      </c>
      <c r="AK81" s="2" t="s">
        <v>426</v>
      </c>
      <c r="AL81" s="2" t="s">
        <v>426</v>
      </c>
      <c r="AM81" s="2" t="s">
        <v>426</v>
      </c>
      <c r="AN81" s="2" t="s">
        <v>506</v>
      </c>
      <c r="AO81" s="2" t="s">
        <v>221</v>
      </c>
      <c r="AP81" s="2" t="s">
        <v>62</v>
      </c>
      <c r="AQ81" s="2" t="s">
        <v>62</v>
      </c>
      <c r="AR81" s="2" t="s">
        <v>1025</v>
      </c>
      <c r="AS81" s="2" t="s">
        <v>62</v>
      </c>
      <c r="AT81" s="2" t="s">
        <v>204</v>
      </c>
      <c r="AU81" s="2" t="s">
        <v>217</v>
      </c>
      <c r="AV81" s="2" t="s">
        <v>217</v>
      </c>
      <c r="AW81" s="2" t="s">
        <v>426</v>
      </c>
      <c r="AX81" s="2" t="s">
        <v>94</v>
      </c>
      <c r="AY81" s="2" t="s">
        <v>426</v>
      </c>
      <c r="AZ81" s="3" t="s">
        <v>587</v>
      </c>
      <c r="BA81" s="3" t="s">
        <v>1064</v>
      </c>
      <c r="BB81" s="1" t="s">
        <v>567</v>
      </c>
      <c r="BC81" s="2" t="s">
        <v>426</v>
      </c>
      <c r="BD81" s="2" t="s">
        <v>426</v>
      </c>
      <c r="BE81" s="2" t="s">
        <v>325</v>
      </c>
      <c r="BF81" s="2" t="s">
        <v>426</v>
      </c>
      <c r="BG81" s="2" t="s">
        <v>426</v>
      </c>
      <c r="BH81" s="2" t="s">
        <v>426</v>
      </c>
      <c r="BI81" s="2" t="s">
        <v>426</v>
      </c>
      <c r="BJ81" s="2" t="s">
        <v>426</v>
      </c>
      <c r="BK81" s="2" t="s">
        <v>426</v>
      </c>
      <c r="BL81" s="2" t="s">
        <v>426</v>
      </c>
      <c r="BM81" s="2" t="s">
        <v>426</v>
      </c>
      <c r="BN81" s="2" t="s">
        <v>426</v>
      </c>
      <c r="BO81" s="2" t="s">
        <v>426</v>
      </c>
      <c r="BP81" s="2" t="s">
        <v>426</v>
      </c>
      <c r="BQ81" s="2" t="s">
        <v>426</v>
      </c>
      <c r="BR81" s="2" t="s">
        <v>426</v>
      </c>
      <c r="BS81" s="2" t="s">
        <v>426</v>
      </c>
      <c r="BT81" s="2" t="s">
        <v>426</v>
      </c>
      <c r="BU81" s="2" t="s">
        <v>426</v>
      </c>
      <c r="BV81" s="2" t="s">
        <v>426</v>
      </c>
      <c r="BW81" s="2" t="s">
        <v>426</v>
      </c>
      <c r="BX81" s="2" t="s">
        <v>426</v>
      </c>
      <c r="BY81" s="2" t="s">
        <v>426</v>
      </c>
      <c r="BZ81" s="2" t="s">
        <v>426</v>
      </c>
      <c r="CA81" s="2" t="s">
        <v>426</v>
      </c>
      <c r="CB81" s="2" t="s">
        <v>426</v>
      </c>
      <c r="CC81" s="2" t="s">
        <v>426</v>
      </c>
      <c r="CD81" s="2" t="s">
        <v>426</v>
      </c>
      <c r="CE81" s="2" t="s">
        <v>426</v>
      </c>
      <c r="CF81" s="2" t="s">
        <v>426</v>
      </c>
      <c r="CG81" s="25" t="s">
        <v>426</v>
      </c>
      <c r="CH81" s="2" t="s">
        <v>426</v>
      </c>
      <c r="CI81" s="2" t="s">
        <v>426</v>
      </c>
      <c r="CJ81" s="2" t="s">
        <v>426</v>
      </c>
      <c r="CK81" s="2" t="s">
        <v>426</v>
      </c>
      <c r="CL81" s="2" t="s">
        <v>426</v>
      </c>
      <c r="CM81" s="2" t="s">
        <v>426</v>
      </c>
      <c r="CN81" s="2" t="s">
        <v>426</v>
      </c>
      <c r="CO81" s="2" t="s">
        <v>426</v>
      </c>
      <c r="CP81" s="2" t="s">
        <v>426</v>
      </c>
      <c r="CQ81" s="2" t="s">
        <v>426</v>
      </c>
      <c r="CR81" s="2" t="s">
        <v>426</v>
      </c>
      <c r="CS81" s="2" t="s">
        <v>426</v>
      </c>
      <c r="CT81" s="2" t="s">
        <v>426</v>
      </c>
      <c r="CU81" s="2" t="s">
        <v>426</v>
      </c>
      <c r="CV81" s="2" t="s">
        <v>426</v>
      </c>
      <c r="CW81" s="2" t="s">
        <v>426</v>
      </c>
      <c r="CX81" s="2" t="s">
        <v>426</v>
      </c>
      <c r="CY81" s="2" t="s">
        <v>426</v>
      </c>
      <c r="CZ81" s="2" t="s">
        <v>426</v>
      </c>
      <c r="DA81" s="2" t="s">
        <v>426</v>
      </c>
      <c r="DB81" s="2" t="s">
        <v>426</v>
      </c>
      <c r="DC81" s="2" t="s">
        <v>426</v>
      </c>
      <c r="DD81" s="2" t="s">
        <v>426</v>
      </c>
      <c r="DE81" s="2" t="s">
        <v>426</v>
      </c>
      <c r="DF81" s="2" t="s">
        <v>426</v>
      </c>
      <c r="DG81" s="2" t="s">
        <v>426</v>
      </c>
      <c r="DH81" s="2" t="s">
        <v>426</v>
      </c>
      <c r="DI81" s="2" t="s">
        <v>426</v>
      </c>
      <c r="DJ81" s="2" t="s">
        <v>426</v>
      </c>
      <c r="DK81" s="2" t="s">
        <v>426</v>
      </c>
      <c r="DL81" s="2" t="s">
        <v>426</v>
      </c>
      <c r="DM81" s="25" t="s">
        <v>426</v>
      </c>
      <c r="DN81" s="2" t="s">
        <v>211</v>
      </c>
      <c r="DO81" s="2" t="s">
        <v>426</v>
      </c>
      <c r="DP81" s="2" t="s">
        <v>211</v>
      </c>
      <c r="DQ81" s="2" t="s">
        <v>426</v>
      </c>
      <c r="DR81" s="2" t="s">
        <v>211</v>
      </c>
      <c r="DS81" s="2" t="s">
        <v>426</v>
      </c>
      <c r="DT81" s="2" t="s">
        <v>211</v>
      </c>
      <c r="DU81" s="2" t="s">
        <v>426</v>
      </c>
      <c r="DV81" s="2" t="s">
        <v>426</v>
      </c>
      <c r="DW81" s="2" t="s">
        <v>426</v>
      </c>
      <c r="DX81" s="2" t="s">
        <v>426</v>
      </c>
      <c r="DY81" s="2" t="s">
        <v>426</v>
      </c>
      <c r="DZ81" s="2" t="s">
        <v>426</v>
      </c>
      <c r="EA81" s="2" t="s">
        <v>426</v>
      </c>
      <c r="EB81" s="2" t="s">
        <v>426</v>
      </c>
      <c r="EC81" s="2" t="s">
        <v>426</v>
      </c>
      <c r="ED81" s="2" t="s">
        <v>426</v>
      </c>
      <c r="EE81" s="2" t="s">
        <v>426</v>
      </c>
      <c r="EF81" s="2" t="s">
        <v>426</v>
      </c>
      <c r="EG81" s="2" t="s">
        <v>426</v>
      </c>
      <c r="EH81" s="2" t="s">
        <v>426</v>
      </c>
      <c r="EI81" s="2" t="s">
        <v>426</v>
      </c>
      <c r="EJ81" s="2" t="s">
        <v>426</v>
      </c>
      <c r="EK81" s="2" t="s">
        <v>426</v>
      </c>
      <c r="EL81" s="2" t="s">
        <v>426</v>
      </c>
      <c r="EM81" s="2" t="s">
        <v>426</v>
      </c>
      <c r="EN81" s="2" t="s">
        <v>426</v>
      </c>
      <c r="EO81" s="2" t="s">
        <v>426</v>
      </c>
      <c r="EP81" s="2" t="s">
        <v>426</v>
      </c>
      <c r="EQ81" s="2" t="s">
        <v>426</v>
      </c>
      <c r="ER81" s="2" t="s">
        <v>426</v>
      </c>
      <c r="ES81" s="2" t="s">
        <v>426</v>
      </c>
      <c r="ET81" s="2" t="s">
        <v>426</v>
      </c>
    </row>
    <row r="82" spans="1:150" ht="17.25" customHeight="1" x14ac:dyDescent="0.25">
      <c r="A82" s="20">
        <v>32773363</v>
      </c>
      <c r="B82" s="22">
        <v>45224.736608796295</v>
      </c>
      <c r="C82" s="23" t="s">
        <v>1016</v>
      </c>
      <c r="D82" s="21" t="s">
        <v>1127</v>
      </c>
      <c r="E82" s="21" t="s">
        <v>968</v>
      </c>
      <c r="F82" s="21" t="s">
        <v>361</v>
      </c>
      <c r="G82" s="21" t="s">
        <v>189</v>
      </c>
      <c r="H82" s="21" t="s">
        <v>1158</v>
      </c>
      <c r="I82" s="21" t="s">
        <v>481</v>
      </c>
      <c r="J82" s="21" t="s">
        <v>263</v>
      </c>
      <c r="K82" s="21" t="s">
        <v>972</v>
      </c>
      <c r="L82" s="24" t="s">
        <v>260</v>
      </c>
      <c r="M82" s="24" t="s">
        <v>202</v>
      </c>
      <c r="N82" s="2" t="s">
        <v>426</v>
      </c>
      <c r="O82" s="3" t="s">
        <v>202</v>
      </c>
      <c r="P82" s="2" t="s">
        <v>426</v>
      </c>
      <c r="Q82" s="2" t="s">
        <v>755</v>
      </c>
      <c r="R82" s="2" t="s">
        <v>426</v>
      </c>
      <c r="S82" s="2" t="s">
        <v>200</v>
      </c>
      <c r="T82" s="2" t="s">
        <v>374</v>
      </c>
      <c r="U82" s="3" t="s">
        <v>382</v>
      </c>
      <c r="V82" s="2" t="s">
        <v>62</v>
      </c>
      <c r="W82" s="2" t="s">
        <v>941</v>
      </c>
      <c r="X82" s="2" t="s">
        <v>62</v>
      </c>
      <c r="Y82" s="2" t="s">
        <v>62</v>
      </c>
      <c r="Z82" s="2" t="s">
        <v>62</v>
      </c>
      <c r="AA82" s="2" t="s">
        <v>62</v>
      </c>
      <c r="AB82" s="2" t="s">
        <v>941</v>
      </c>
      <c r="AC82" s="2" t="s">
        <v>62</v>
      </c>
      <c r="AD82" s="2" t="s">
        <v>62</v>
      </c>
      <c r="AE82" s="2" t="s">
        <v>426</v>
      </c>
      <c r="AF82" s="2" t="s">
        <v>426</v>
      </c>
      <c r="AG82" s="2" t="s">
        <v>693</v>
      </c>
      <c r="AH82" s="2" t="s">
        <v>570</v>
      </c>
      <c r="AI82" s="2" t="s">
        <v>426</v>
      </c>
      <c r="AJ82" s="3" t="s">
        <v>404</v>
      </c>
      <c r="AK82" s="2" t="s">
        <v>426</v>
      </c>
      <c r="AL82" s="2" t="s">
        <v>426</v>
      </c>
      <c r="AM82" s="2" t="s">
        <v>426</v>
      </c>
      <c r="AN82" s="2" t="s">
        <v>506</v>
      </c>
      <c r="AO82" s="2" t="s">
        <v>221</v>
      </c>
      <c r="AP82" s="2" t="s">
        <v>62</v>
      </c>
      <c r="AQ82" s="2" t="s">
        <v>62</v>
      </c>
      <c r="AR82" s="2" t="s">
        <v>1025</v>
      </c>
      <c r="AS82" s="2" t="s">
        <v>62</v>
      </c>
      <c r="AT82" s="2" t="s">
        <v>204</v>
      </c>
      <c r="AU82" s="2" t="s">
        <v>570</v>
      </c>
      <c r="AV82" s="2" t="s">
        <v>570</v>
      </c>
      <c r="AW82" s="2" t="s">
        <v>426</v>
      </c>
      <c r="AX82" s="2" t="s">
        <v>753</v>
      </c>
      <c r="AY82" s="2" t="s">
        <v>426</v>
      </c>
      <c r="AZ82" s="3" t="s">
        <v>723</v>
      </c>
      <c r="BA82" s="3" t="s">
        <v>932</v>
      </c>
      <c r="BB82" s="1" t="s">
        <v>358</v>
      </c>
      <c r="BC82" s="2" t="s">
        <v>426</v>
      </c>
      <c r="BD82" s="2" t="s">
        <v>426</v>
      </c>
      <c r="BE82" s="2" t="s">
        <v>762</v>
      </c>
      <c r="BF82" s="2" t="s">
        <v>426</v>
      </c>
      <c r="BG82" s="2" t="s">
        <v>426</v>
      </c>
      <c r="BH82" s="2" t="s">
        <v>426</v>
      </c>
      <c r="BI82" s="2" t="s">
        <v>426</v>
      </c>
      <c r="BJ82" s="2" t="s">
        <v>426</v>
      </c>
      <c r="BK82" s="2" t="s">
        <v>426</v>
      </c>
      <c r="BL82" s="2" t="s">
        <v>426</v>
      </c>
      <c r="BM82" s="2" t="s">
        <v>426</v>
      </c>
      <c r="BN82" s="2" t="s">
        <v>426</v>
      </c>
      <c r="BO82" s="2" t="s">
        <v>426</v>
      </c>
      <c r="BP82" s="2" t="s">
        <v>426</v>
      </c>
      <c r="BQ82" s="2" t="s">
        <v>426</v>
      </c>
      <c r="BR82" s="2" t="s">
        <v>426</v>
      </c>
      <c r="BS82" s="2" t="s">
        <v>426</v>
      </c>
      <c r="BT82" s="2" t="s">
        <v>426</v>
      </c>
      <c r="BU82" s="2" t="s">
        <v>426</v>
      </c>
      <c r="BV82" s="2" t="s">
        <v>426</v>
      </c>
      <c r="BW82" s="2" t="s">
        <v>426</v>
      </c>
      <c r="BX82" s="2" t="s">
        <v>426</v>
      </c>
      <c r="BY82" s="2" t="s">
        <v>426</v>
      </c>
      <c r="BZ82" s="2" t="s">
        <v>426</v>
      </c>
      <c r="CA82" s="2" t="s">
        <v>426</v>
      </c>
      <c r="CB82" s="2" t="s">
        <v>426</v>
      </c>
      <c r="CC82" s="2" t="s">
        <v>426</v>
      </c>
      <c r="CD82" s="2" t="s">
        <v>426</v>
      </c>
      <c r="CE82" s="2" t="s">
        <v>426</v>
      </c>
      <c r="CF82" s="2" t="s">
        <v>426</v>
      </c>
      <c r="CG82" s="25" t="s">
        <v>426</v>
      </c>
      <c r="CH82" s="2" t="s">
        <v>426</v>
      </c>
      <c r="CI82" s="2" t="s">
        <v>426</v>
      </c>
      <c r="CJ82" s="2" t="s">
        <v>426</v>
      </c>
      <c r="CK82" s="2" t="s">
        <v>426</v>
      </c>
      <c r="CL82" s="2" t="s">
        <v>426</v>
      </c>
      <c r="CM82" s="2" t="s">
        <v>426</v>
      </c>
      <c r="CN82" s="2" t="s">
        <v>426</v>
      </c>
      <c r="CO82" s="2" t="s">
        <v>426</v>
      </c>
      <c r="CP82" s="2" t="s">
        <v>426</v>
      </c>
      <c r="CQ82" s="2" t="s">
        <v>426</v>
      </c>
      <c r="CR82" s="2" t="s">
        <v>426</v>
      </c>
      <c r="CS82" s="2" t="s">
        <v>426</v>
      </c>
      <c r="CT82" s="2" t="s">
        <v>426</v>
      </c>
      <c r="CU82" s="2" t="s">
        <v>426</v>
      </c>
      <c r="CV82" s="2" t="s">
        <v>426</v>
      </c>
      <c r="CW82" s="2" t="s">
        <v>426</v>
      </c>
      <c r="CX82" s="2" t="s">
        <v>426</v>
      </c>
      <c r="CY82" s="2" t="s">
        <v>426</v>
      </c>
      <c r="CZ82" s="2" t="s">
        <v>426</v>
      </c>
      <c r="DA82" s="2" t="s">
        <v>426</v>
      </c>
      <c r="DB82" s="2" t="s">
        <v>426</v>
      </c>
      <c r="DC82" s="2" t="s">
        <v>426</v>
      </c>
      <c r="DD82" s="2" t="s">
        <v>426</v>
      </c>
      <c r="DE82" s="2" t="s">
        <v>426</v>
      </c>
      <c r="DF82" s="2" t="s">
        <v>426</v>
      </c>
      <c r="DG82" s="2" t="s">
        <v>426</v>
      </c>
      <c r="DH82" s="2" t="s">
        <v>426</v>
      </c>
      <c r="DI82" s="2" t="s">
        <v>426</v>
      </c>
      <c r="DJ82" s="2" t="s">
        <v>426</v>
      </c>
      <c r="DK82" s="2" t="s">
        <v>426</v>
      </c>
      <c r="DL82" s="2" t="s">
        <v>426</v>
      </c>
      <c r="DM82" s="25" t="s">
        <v>426</v>
      </c>
      <c r="DN82" s="2" t="s">
        <v>211</v>
      </c>
      <c r="DO82" s="2" t="s">
        <v>426</v>
      </c>
      <c r="DP82" s="2" t="s">
        <v>211</v>
      </c>
      <c r="DQ82" s="2" t="s">
        <v>426</v>
      </c>
      <c r="DR82" s="2" t="s">
        <v>211</v>
      </c>
      <c r="DS82" s="2" t="s">
        <v>426</v>
      </c>
      <c r="DT82" s="2" t="s">
        <v>211</v>
      </c>
      <c r="DU82" s="2" t="s">
        <v>426</v>
      </c>
      <c r="DV82" s="2" t="s">
        <v>426</v>
      </c>
      <c r="DW82" s="2" t="s">
        <v>426</v>
      </c>
      <c r="DX82" s="2" t="s">
        <v>426</v>
      </c>
      <c r="DY82" s="2" t="s">
        <v>426</v>
      </c>
      <c r="DZ82" s="2" t="s">
        <v>426</v>
      </c>
      <c r="EA82" s="2" t="s">
        <v>426</v>
      </c>
      <c r="EB82" s="2" t="s">
        <v>426</v>
      </c>
      <c r="EC82" s="2" t="s">
        <v>426</v>
      </c>
      <c r="ED82" s="2" t="s">
        <v>426</v>
      </c>
      <c r="EE82" s="2" t="s">
        <v>426</v>
      </c>
      <c r="EF82" s="2" t="s">
        <v>426</v>
      </c>
      <c r="EG82" s="2" t="s">
        <v>426</v>
      </c>
      <c r="EH82" s="2" t="s">
        <v>426</v>
      </c>
      <c r="EI82" s="2" t="s">
        <v>426</v>
      </c>
      <c r="EJ82" s="2" t="s">
        <v>426</v>
      </c>
      <c r="EK82" s="2" t="s">
        <v>426</v>
      </c>
      <c r="EL82" s="2" t="s">
        <v>426</v>
      </c>
      <c r="EM82" s="2" t="s">
        <v>426</v>
      </c>
      <c r="EN82" s="2" t="s">
        <v>426</v>
      </c>
      <c r="EO82" s="2" t="s">
        <v>426</v>
      </c>
      <c r="EP82" s="2" t="s">
        <v>426</v>
      </c>
      <c r="EQ82" s="2" t="s">
        <v>426</v>
      </c>
      <c r="ER82" s="2" t="s">
        <v>426</v>
      </c>
      <c r="ES82" s="2" t="s">
        <v>426</v>
      </c>
      <c r="ET82" s="2" t="s">
        <v>426</v>
      </c>
    </row>
  </sheetData>
  <autoFilter ref="A1:ET8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 vs Cell wise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Samit Ghosh</cp:lastModifiedBy>
  <dcterms:modified xsi:type="dcterms:W3CDTF">2023-10-26T09:18:15Z</dcterms:modified>
</cp:coreProperties>
</file>