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nav.Sharma\Desktop\STC ECCE\"/>
    </mc:Choice>
  </mc:AlternateContent>
  <xr:revisionPtr revIDLastSave="0" documentId="13_ncr:1_{B06B248E-E045-42A8-9945-AFA4BA6F0E85}" xr6:coauthVersionLast="47" xr6:coauthVersionMax="47" xr10:uidLastSave="{00000000-0000-0000-0000-000000000000}"/>
  <bookViews>
    <workbookView xWindow="-120" yWindow="-120" windowWidth="20730" windowHeight="11160" tabRatio="933" activeTab="1" xr2:uid="{00000000-000D-0000-FFFF-FFFF00000000}"/>
  </bookViews>
  <sheets>
    <sheet name="Master" sheetId="33" r:id="rId1"/>
    <sheet name="Karnataka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38" l="1"/>
  <c r="H57" i="38" l="1"/>
  <c r="C10" i="33" l="1"/>
  <c r="C49" i="33"/>
  <c r="C62" i="33" l="1"/>
  <c r="D62" i="33"/>
  <c r="D61" i="33"/>
  <c r="E61" i="33" s="1"/>
  <c r="C61" i="33"/>
  <c r="E49" i="33"/>
  <c r="D47" i="33"/>
  <c r="D48" i="33"/>
  <c r="D50" i="33"/>
  <c r="D51" i="33"/>
  <c r="D52" i="33"/>
  <c r="D53" i="33"/>
  <c r="D54" i="33"/>
  <c r="D55" i="33"/>
  <c r="D56" i="33"/>
  <c r="D46" i="33"/>
  <c r="C47" i="33"/>
  <c r="C48" i="33"/>
  <c r="C50" i="33"/>
  <c r="C51" i="33"/>
  <c r="C52" i="33"/>
  <c r="C53" i="33"/>
  <c r="C54" i="33"/>
  <c r="C55" i="33"/>
  <c r="C56" i="33"/>
  <c r="C38" i="33"/>
  <c r="D38" i="33"/>
  <c r="C39" i="33"/>
  <c r="D39" i="33"/>
  <c r="C40" i="33"/>
  <c r="D40" i="33"/>
  <c r="E40" i="33" s="1"/>
  <c r="C41" i="33"/>
  <c r="D41" i="33"/>
  <c r="D37" i="33"/>
  <c r="C37" i="33"/>
  <c r="C21" i="33"/>
  <c r="D21" i="33"/>
  <c r="C22" i="33"/>
  <c r="D22" i="33"/>
  <c r="C23" i="33"/>
  <c r="D23" i="33"/>
  <c r="C24" i="33"/>
  <c r="D24" i="33"/>
  <c r="C25" i="33"/>
  <c r="D25" i="33"/>
  <c r="C26" i="33"/>
  <c r="D26" i="33"/>
  <c r="E26" i="33" s="1"/>
  <c r="C27" i="33"/>
  <c r="D27" i="33"/>
  <c r="C28" i="33"/>
  <c r="D28" i="33"/>
  <c r="C29" i="33"/>
  <c r="D29" i="33"/>
  <c r="C30" i="33"/>
  <c r="D30" i="33"/>
  <c r="C31" i="33"/>
  <c r="D31" i="33"/>
  <c r="C32" i="33"/>
  <c r="D32" i="33"/>
  <c r="D20" i="33"/>
  <c r="C20" i="33"/>
  <c r="D11" i="33"/>
  <c r="D12" i="33"/>
  <c r="D13" i="33"/>
  <c r="D14" i="33"/>
  <c r="D15" i="33"/>
  <c r="D10" i="33"/>
  <c r="E10" i="33" s="1"/>
  <c r="C11" i="33"/>
  <c r="C12" i="33"/>
  <c r="C13" i="33"/>
  <c r="C14" i="33"/>
  <c r="C15" i="33"/>
  <c r="E56" i="38"/>
  <c r="E55" i="38"/>
  <c r="E54" i="38"/>
  <c r="E53" i="38"/>
  <c r="E52" i="38"/>
  <c r="E51" i="38"/>
  <c r="E50" i="38"/>
  <c r="E49" i="38"/>
  <c r="E47" i="38"/>
  <c r="E46" i="38"/>
  <c r="E41" i="38"/>
  <c r="E40" i="38"/>
  <c r="E39" i="38"/>
  <c r="E38" i="38"/>
  <c r="E37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5" i="38"/>
  <c r="E14" i="38"/>
  <c r="E12" i="38"/>
  <c r="E13" i="38" s="1"/>
  <c r="E11" i="38"/>
  <c r="E10" i="38"/>
  <c r="E62" i="38"/>
  <c r="E61" i="38"/>
  <c r="B51" i="38"/>
  <c r="B48" i="38"/>
  <c r="A31" i="38"/>
  <c r="B30" i="38"/>
  <c r="B31" i="38" s="1"/>
  <c r="A30" i="38"/>
  <c r="H12" i="38"/>
  <c r="H13" i="38" s="1"/>
  <c r="E23" i="33" l="1"/>
  <c r="E32" i="33"/>
  <c r="E52" i="33"/>
  <c r="E56" i="33"/>
  <c r="E21" i="33"/>
  <c r="E16" i="38"/>
  <c r="H33" i="38"/>
  <c r="E48" i="33"/>
  <c r="E38" i="33"/>
  <c r="E30" i="33"/>
  <c r="E29" i="33"/>
  <c r="E24" i="33"/>
  <c r="E11" i="33"/>
  <c r="E39" i="33"/>
  <c r="E51" i="33"/>
  <c r="E27" i="33"/>
  <c r="E37" i="33"/>
  <c r="E41" i="33"/>
  <c r="E20" i="33"/>
  <c r="E31" i="33"/>
  <c r="E25" i="33"/>
  <c r="E28" i="33"/>
  <c r="E55" i="33"/>
  <c r="E15" i="33"/>
  <c r="E54" i="33"/>
  <c r="E14" i="33"/>
  <c r="E53" i="33"/>
  <c r="E22" i="33"/>
  <c r="E46" i="33"/>
  <c r="E62" i="33"/>
  <c r="E63" i="38"/>
  <c r="E50" i="33"/>
  <c r="E12" i="33"/>
  <c r="E13" i="33" s="1"/>
  <c r="E47" i="33"/>
  <c r="E57" i="38"/>
  <c r="E42" i="38"/>
  <c r="E33" i="38"/>
  <c r="E16" i="33" l="1"/>
  <c r="F65" i="38"/>
  <c r="C65" i="38"/>
  <c r="F65" i="33"/>
  <c r="B51" i="33"/>
  <c r="B48" i="33"/>
  <c r="A31" i="33"/>
  <c r="B30" i="33"/>
  <c r="B31" i="33" s="1"/>
  <c r="A30" i="33"/>
  <c r="E57" i="33" l="1"/>
  <c r="E42" i="33"/>
  <c r="E63" i="33"/>
  <c r="E33" i="33" l="1"/>
  <c r="K15" i="33" s="1"/>
  <c r="C65" i="33" l="1"/>
</calcChain>
</file>

<file path=xl/sharedStrings.xml><?xml version="1.0" encoding="utf-8"?>
<sst xmlns="http://schemas.openxmlformats.org/spreadsheetml/2006/main" count="266" uniqueCount="94">
  <si>
    <t>Centers</t>
  </si>
  <si>
    <t>Project 
Start &amp; End Date</t>
  </si>
  <si>
    <t>M X Job # :</t>
  </si>
  <si>
    <t>Direct Expenses</t>
  </si>
  <si>
    <t>Budget 
Provided</t>
  </si>
  <si>
    <t>Actual
Expenses</t>
  </si>
  <si>
    <t>Qty</t>
  </si>
  <si>
    <t>Rate</t>
  </si>
  <si>
    <t>Amt</t>
  </si>
  <si>
    <t>Total</t>
  </si>
  <si>
    <t>Total Expenses</t>
  </si>
  <si>
    <t>Estimated</t>
  </si>
  <si>
    <t>CODE</t>
  </si>
  <si>
    <t>F1</t>
  </si>
  <si>
    <t>F2</t>
  </si>
  <si>
    <t>F5</t>
  </si>
  <si>
    <t>JE 1</t>
  </si>
  <si>
    <t>LOGISTICS</t>
  </si>
  <si>
    <t>JE 4</t>
  </si>
  <si>
    <t>JE 5</t>
  </si>
  <si>
    <t>JE 6</t>
  </si>
  <si>
    <t>JE 9</t>
  </si>
  <si>
    <t>JE 10</t>
  </si>
  <si>
    <t>JE 11</t>
  </si>
  <si>
    <t>JE 12</t>
  </si>
  <si>
    <t>JE 14</t>
  </si>
  <si>
    <t>JE 15</t>
  </si>
  <si>
    <t>PRINTING &amp; COURIER</t>
  </si>
  <si>
    <t>TRAVEL EXPENSES</t>
  </si>
  <si>
    <t>DATA PUNCHING</t>
  </si>
  <si>
    <t>TRANSCRIPTION CHARGES</t>
  </si>
  <si>
    <t>BRIEFING CHARGES</t>
  </si>
  <si>
    <t>SUPERVSION CHARGES</t>
  </si>
  <si>
    <t>PROJECT NAME</t>
  </si>
  <si>
    <t>JE 16</t>
  </si>
  <si>
    <t>JE 18</t>
  </si>
  <si>
    <t>JE 19</t>
  </si>
  <si>
    <t>JE 21</t>
  </si>
  <si>
    <t>JE 25</t>
  </si>
  <si>
    <t>JE 26</t>
  </si>
  <si>
    <t>JE 29</t>
  </si>
  <si>
    <t>JE 30</t>
  </si>
  <si>
    <t>JE 31</t>
  </si>
  <si>
    <t>JE 32</t>
  </si>
  <si>
    <t>AGENCY CHARGES</t>
  </si>
  <si>
    <t>to</t>
  </si>
  <si>
    <t>RESPONDENT REFRESHMENT</t>
  </si>
  <si>
    <t>Moderator Payment</t>
  </si>
  <si>
    <t>EQUIPMENT HIRE CHARGES</t>
  </si>
  <si>
    <t>CALL CHARGE</t>
  </si>
  <si>
    <t xml:space="preserve">PROGRAMMING CHARGES </t>
  </si>
  <si>
    <t>RESEARCHER/CS CONVEYANCE AND TRAVEL(LOCAL/NCR)</t>
  </si>
  <si>
    <t>FIELD CONVEYANCE AND TRAVEL (LOCAL/NCR)</t>
  </si>
  <si>
    <t>JE 23</t>
  </si>
  <si>
    <t>FIELD SUPERVISOR TRAVEL CHARGES</t>
  </si>
  <si>
    <t>JE 24</t>
  </si>
  <si>
    <t>FIELD SUPERVISOR DA CHARGES</t>
  </si>
  <si>
    <t>JE 27</t>
  </si>
  <si>
    <t>RESEARCH / CS DA CHARGES (OUTSTATION)</t>
  </si>
  <si>
    <t>RESEARCH / CS TA CHARGES (OUTSTATION)</t>
  </si>
  <si>
    <t>JE 28</t>
  </si>
  <si>
    <t>QRE / DG TRANSLATION</t>
  </si>
  <si>
    <t>JE 17</t>
  </si>
  <si>
    <t>OPEN END TRANSLATION</t>
  </si>
  <si>
    <t>JE 20</t>
  </si>
  <si>
    <t>Actual 
Expenses</t>
  </si>
  <si>
    <t>Field Manager Name</t>
  </si>
  <si>
    <t>TRANSLATOR / INTERPRETER / NOTE TAKER CHARGES</t>
  </si>
  <si>
    <t>MISC EXPENSES (PRODUCT PURCHASE ETC)</t>
  </si>
  <si>
    <t>PRINTING/ PHOTOCOPY / SCANNING/SPIRAL BINDING ETC</t>
  </si>
  <si>
    <t>COURIER / CARGO</t>
  </si>
  <si>
    <t>FIELD INTERVIWER / RECRUITER DA CHARGES</t>
  </si>
  <si>
    <t>FIELD OTHER TEAM MEMBER DA CHARGES</t>
  </si>
  <si>
    <t>MODERATOR / TRANSLATOR / NOTE TAKER TRAVEL</t>
  </si>
  <si>
    <t>MODERATOR / TRANSLATOR / NOTE TAKER FOOD &amp; LODGING</t>
  </si>
  <si>
    <t>STATIONERY</t>
  </si>
  <si>
    <t>DATA ENTRY / CLEANING / ANALYSIS</t>
  </si>
  <si>
    <t>RESPONDENT INCENTIVE / GIFTS (Qual)</t>
  </si>
  <si>
    <t>RESPONDENT CONVEYANCE (Qual)</t>
  </si>
  <si>
    <t>VENUE HIRE (Qual)</t>
  </si>
  <si>
    <t xml:space="preserve">FIELD INTERVIWER / RECRUITER TRAVEL CHARGES </t>
  </si>
  <si>
    <t>APPOINTMENT CHARGES</t>
  </si>
  <si>
    <t>INTERVIEWING  CHARGES</t>
  </si>
  <si>
    <t>FIELD OTHER TEAM MEMBER DA CHARGES (TOT briefing)</t>
  </si>
  <si>
    <t>FIELD OTHER TEAM MEMBER TRAVEL CHARGES (TOT briefing)</t>
  </si>
  <si>
    <t xml:space="preserve">RESEARCHER/CS CONVEYANCE AND TRAVEL </t>
  </si>
  <si>
    <t>Manjunath</t>
  </si>
  <si>
    <t>SEPT'22</t>
  </si>
  <si>
    <t>OCT'22</t>
  </si>
  <si>
    <t>Qual TA</t>
  </si>
  <si>
    <t>Qual DA</t>
  </si>
  <si>
    <t>ECCE STC</t>
  </si>
  <si>
    <t>Karnataka</t>
  </si>
  <si>
    <t xml:space="preserve">Moderator Local Convyance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</si>
</sst>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_ ;[Red]\-#,##0.0\ 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Verdana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14"/>
      <name val="Tahoma"/>
      <family val="2"/>
    </font>
    <font>
      <sz val="11"/>
      <color indexed="9"/>
      <name val="Verdana"/>
      <family val="2"/>
    </font>
    <font>
      <sz val="9"/>
      <color indexed="9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sz val="9"/>
      <name val="Verdana"/>
      <family val="2"/>
    </font>
    <font>
      <b/>
      <sz val="8"/>
      <name val="Verdana"/>
      <family val="2"/>
    </font>
    <font>
      <b/>
      <sz val="11"/>
      <color indexed="9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0"/>
      <name val="Verdana"/>
      <family val="2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6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749992370372631"/>
        <bgColor indexed="22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indexed="62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">
    <xf numFmtId="0" fontId="0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5">
    <xf numFmtId="0" fontId="0" fillId="0" borderId="0" xfId="0"/>
    <xf numFmtId="0" fontId="3" fillId="2" borderId="1" xfId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9" fillId="0" borderId="14" xfId="1" applyFont="1" applyBorder="1" applyProtection="1">
      <protection locked="0"/>
    </xf>
    <xf numFmtId="0" fontId="10" fillId="0" borderId="14" xfId="1" applyFont="1" applyBorder="1" applyAlignment="1" applyProtection="1">
      <alignment horizontal="center"/>
      <protection locked="0"/>
    </xf>
    <xf numFmtId="0" fontId="10" fillId="0" borderId="15" xfId="1" applyFont="1" applyBorder="1" applyAlignment="1" applyProtection="1">
      <alignment horizontal="center"/>
      <protection locked="0"/>
    </xf>
    <xf numFmtId="0" fontId="11" fillId="4" borderId="16" xfId="1" applyFont="1" applyFill="1" applyBorder="1" applyProtection="1">
      <protection locked="0"/>
    </xf>
    <xf numFmtId="40" fontId="12" fillId="0" borderId="17" xfId="1" applyNumberFormat="1" applyFont="1" applyBorder="1" applyAlignment="1" applyProtection="1">
      <alignment horizontal="center"/>
      <protection locked="0"/>
    </xf>
    <xf numFmtId="40" fontId="12" fillId="0" borderId="18" xfId="1" applyNumberFormat="1" applyFont="1" applyBorder="1" applyAlignment="1" applyProtection="1">
      <alignment horizontal="center"/>
      <protection locked="0"/>
    </xf>
    <xf numFmtId="40" fontId="12" fillId="0" borderId="19" xfId="1" applyNumberFormat="1" applyFont="1" applyBorder="1" applyAlignment="1" applyProtection="1">
      <alignment horizontal="center"/>
      <protection locked="0"/>
    </xf>
    <xf numFmtId="0" fontId="13" fillId="3" borderId="20" xfId="1" applyFont="1" applyFill="1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11" fillId="4" borderId="0" xfId="1" applyFont="1" applyFill="1" applyProtection="1">
      <protection locked="0"/>
    </xf>
    <xf numFmtId="0" fontId="13" fillId="3" borderId="21" xfId="1" applyFont="1" applyFill="1" applyBorder="1" applyAlignment="1" applyProtection="1">
      <alignment vertical="center"/>
      <protection locked="0"/>
    </xf>
    <xf numFmtId="0" fontId="8" fillId="6" borderId="1" xfId="1" applyFont="1" applyFill="1" applyBorder="1" applyAlignment="1" applyProtection="1">
      <alignment horizontal="center" vertical="center"/>
      <protection locked="0"/>
    </xf>
    <xf numFmtId="0" fontId="8" fillId="6" borderId="5" xfId="1" applyFont="1" applyFill="1" applyBorder="1" applyAlignment="1" applyProtection="1">
      <alignment horizontal="center" vertical="center"/>
      <protection locked="0"/>
    </xf>
    <xf numFmtId="0" fontId="8" fillId="6" borderId="4" xfId="1" applyFont="1" applyFill="1" applyBorder="1" applyAlignment="1" applyProtection="1">
      <alignment horizontal="center" vertical="center"/>
      <protection locked="0"/>
    </xf>
    <xf numFmtId="0" fontId="8" fillId="6" borderId="10" xfId="1" applyFont="1" applyFill="1" applyBorder="1" applyAlignment="1" applyProtection="1">
      <alignment horizontal="center" vertical="center"/>
      <protection locked="0"/>
    </xf>
    <xf numFmtId="0" fontId="16" fillId="7" borderId="16" xfId="1" applyFont="1" applyFill="1" applyBorder="1" applyAlignment="1" applyProtection="1">
      <alignment horizontal="center"/>
      <protection locked="0"/>
    </xf>
    <xf numFmtId="0" fontId="16" fillId="7" borderId="0" xfId="1" applyFont="1" applyFill="1" applyAlignment="1" applyProtection="1">
      <alignment horizontal="center"/>
      <protection locked="0"/>
    </xf>
    <xf numFmtId="0" fontId="4" fillId="0" borderId="1" xfId="1" applyFont="1" applyBorder="1" applyProtection="1">
      <protection locked="0"/>
    </xf>
    <xf numFmtId="0" fontId="9" fillId="8" borderId="14" xfId="1" applyFont="1" applyFill="1" applyBorder="1" applyProtection="1">
      <protection locked="0"/>
    </xf>
    <xf numFmtId="0" fontId="17" fillId="0" borderId="0" xfId="0" applyFont="1" applyAlignment="1">
      <alignment vertical="center"/>
    </xf>
    <xf numFmtId="0" fontId="3" fillId="9" borderId="1" xfId="1" applyFont="1" applyFill="1" applyBorder="1" applyAlignment="1" applyProtection="1">
      <alignment vertical="center"/>
      <protection locked="0"/>
    </xf>
    <xf numFmtId="0" fontId="4" fillId="9" borderId="1" xfId="1" applyFont="1" applyFill="1" applyBorder="1" applyProtection="1">
      <protection locked="0"/>
    </xf>
    <xf numFmtId="0" fontId="9" fillId="9" borderId="14" xfId="1" applyFont="1" applyFill="1" applyBorder="1" applyProtection="1">
      <protection locked="0"/>
    </xf>
    <xf numFmtId="0" fontId="16" fillId="9" borderId="16" xfId="1" applyFont="1" applyFill="1" applyBorder="1" applyAlignment="1" applyProtection="1">
      <alignment horizontal="center"/>
      <protection locked="0"/>
    </xf>
    <xf numFmtId="0" fontId="11" fillId="9" borderId="16" xfId="1" applyFont="1" applyFill="1" applyBorder="1" applyProtection="1">
      <protection locked="0"/>
    </xf>
    <xf numFmtId="0" fontId="13" fillId="10" borderId="20" xfId="1" applyFont="1" applyFill="1" applyBorder="1" applyAlignment="1" applyProtection="1">
      <alignment vertical="center"/>
      <protection locked="0"/>
    </xf>
    <xf numFmtId="0" fontId="0" fillId="9" borderId="7" xfId="0" applyFill="1" applyBorder="1" applyProtection="1">
      <protection locked="0"/>
    </xf>
    <xf numFmtId="164" fontId="0" fillId="9" borderId="0" xfId="0" applyNumberFormat="1" applyFill="1" applyProtection="1">
      <protection locked="0"/>
    </xf>
    <xf numFmtId="0" fontId="1" fillId="9" borderId="0" xfId="0" applyFont="1" applyFill="1" applyProtection="1">
      <protection locked="0"/>
    </xf>
    <xf numFmtId="0" fontId="0" fillId="9" borderId="0" xfId="0" applyFill="1" applyProtection="1">
      <protection locked="0"/>
    </xf>
    <xf numFmtId="165" fontId="0" fillId="0" borderId="0" xfId="0" applyNumberFormat="1" applyProtection="1">
      <protection locked="0"/>
    </xf>
    <xf numFmtId="0" fontId="10" fillId="9" borderId="14" xfId="1" applyFont="1" applyFill="1" applyBorder="1" applyAlignment="1" applyProtection="1">
      <alignment horizontal="center"/>
      <protection locked="0"/>
    </xf>
    <xf numFmtId="0" fontId="10" fillId="9" borderId="15" xfId="1" applyFont="1" applyFill="1" applyBorder="1" applyAlignment="1" applyProtection="1">
      <alignment horizontal="center"/>
      <protection locked="0"/>
    </xf>
    <xf numFmtId="0" fontId="1" fillId="8" borderId="0" xfId="0" applyFont="1" applyFill="1" applyProtection="1">
      <protection locked="0"/>
    </xf>
    <xf numFmtId="0" fontId="10" fillId="8" borderId="14" xfId="1" applyFont="1" applyFill="1" applyBorder="1" applyAlignment="1" applyProtection="1">
      <alignment horizontal="center"/>
      <protection locked="0"/>
    </xf>
    <xf numFmtId="0" fontId="11" fillId="5" borderId="17" xfId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4" fillId="0" borderId="30" xfId="1" applyFont="1" applyBorder="1" applyAlignment="1" applyProtection="1">
      <alignment horizontal="center"/>
      <protection locked="0"/>
    </xf>
    <xf numFmtId="0" fontId="4" fillId="0" borderId="17" xfId="1" applyFont="1" applyBorder="1" applyAlignment="1" applyProtection="1">
      <alignment horizontal="center"/>
      <protection locked="0"/>
    </xf>
    <xf numFmtId="0" fontId="7" fillId="6" borderId="10" xfId="1" applyFont="1" applyFill="1" applyBorder="1" applyAlignment="1" applyProtection="1">
      <alignment horizontal="center" vertical="center" wrapText="1"/>
      <protection locked="0"/>
    </xf>
    <xf numFmtId="0" fontId="7" fillId="6" borderId="11" xfId="1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7" fillId="5" borderId="11" xfId="1" applyFont="1" applyFill="1" applyBorder="1" applyAlignment="1" applyProtection="1">
      <alignment horizontal="center" vertical="center" wrapText="1"/>
      <protection locked="0"/>
    </xf>
    <xf numFmtId="0" fontId="7" fillId="5" borderId="13" xfId="1" applyFont="1" applyFill="1" applyBorder="1" applyAlignment="1" applyProtection="1">
      <alignment horizontal="center" vertical="center" wrapText="1"/>
      <protection locked="0"/>
    </xf>
    <xf numFmtId="0" fontId="8" fillId="6" borderId="21" xfId="1" applyFont="1" applyFill="1" applyBorder="1" applyAlignment="1" applyProtection="1">
      <alignment horizontal="center" vertical="center" wrapText="1"/>
      <protection locked="0"/>
    </xf>
    <xf numFmtId="0" fontId="8" fillId="6" borderId="0" xfId="1" applyFont="1" applyFill="1" applyAlignment="1" applyProtection="1">
      <alignment horizontal="center" vertical="center" wrapText="1"/>
      <protection locked="0"/>
    </xf>
    <xf numFmtId="0" fontId="8" fillId="6" borderId="12" xfId="1" applyFont="1" applyFill="1" applyBorder="1" applyAlignment="1" applyProtection="1">
      <alignment horizontal="center" vertical="center" wrapText="1"/>
      <protection locked="0"/>
    </xf>
    <xf numFmtId="0" fontId="8" fillId="6" borderId="7" xfId="1" applyFont="1" applyFill="1" applyBorder="1" applyAlignment="1" applyProtection="1">
      <alignment horizontal="center" vertical="center" wrapText="1"/>
      <protection locked="0"/>
    </xf>
    <xf numFmtId="0" fontId="8" fillId="6" borderId="8" xfId="1" applyFont="1" applyFill="1" applyBorder="1" applyAlignment="1" applyProtection="1">
      <alignment horizontal="center" vertical="center" wrapText="1"/>
      <protection locked="0"/>
    </xf>
    <xf numFmtId="0" fontId="8" fillId="6" borderId="9" xfId="1" applyFont="1" applyFill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left" wrapText="1"/>
      <protection locked="0"/>
    </xf>
    <xf numFmtId="0" fontId="4" fillId="0" borderId="29" xfId="1" applyFont="1" applyBorder="1" applyAlignment="1" applyProtection="1">
      <alignment horizontal="left" wrapText="1"/>
      <protection locked="0"/>
    </xf>
    <xf numFmtId="14" fontId="5" fillId="0" borderId="22" xfId="1" applyNumberFormat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 wrapText="1"/>
      <protection locked="0"/>
    </xf>
    <xf numFmtId="0" fontId="7" fillId="5" borderId="10" xfId="1" applyFont="1" applyFill="1" applyBorder="1" applyAlignment="1" applyProtection="1">
      <alignment horizontal="center" vertical="center" wrapText="1"/>
      <protection locked="0"/>
    </xf>
    <xf numFmtId="0" fontId="8" fillId="6" borderId="4" xfId="1" applyFont="1" applyFill="1" applyBorder="1" applyAlignment="1" applyProtection="1">
      <alignment horizontal="center" vertical="center" wrapText="1"/>
      <protection locked="0"/>
    </xf>
    <xf numFmtId="0" fontId="8" fillId="6" borderId="5" xfId="1" applyFont="1" applyFill="1" applyBorder="1" applyAlignment="1" applyProtection="1">
      <alignment horizontal="center" vertical="center" wrapText="1"/>
      <protection locked="0"/>
    </xf>
    <xf numFmtId="0" fontId="8" fillId="6" borderId="6" xfId="1" applyFont="1" applyFill="1" applyBorder="1" applyAlignment="1" applyProtection="1">
      <alignment horizontal="center" vertical="center" wrapText="1"/>
      <protection locked="0"/>
    </xf>
    <xf numFmtId="0" fontId="11" fillId="5" borderId="19" xfId="1" applyFont="1" applyFill="1" applyBorder="1" applyAlignment="1" applyProtection="1">
      <alignment horizontal="center"/>
      <protection locked="0"/>
    </xf>
    <xf numFmtId="0" fontId="8" fillId="3" borderId="1" xfId="1" applyFont="1" applyFill="1" applyBorder="1" applyAlignment="1" applyProtection="1">
      <alignment horizontal="center" vertical="center"/>
      <protection locked="0"/>
    </xf>
    <xf numFmtId="0" fontId="8" fillId="3" borderId="2" xfId="1" applyFont="1" applyFill="1" applyBorder="1" applyAlignment="1" applyProtection="1">
      <alignment horizontal="center" vertical="center"/>
      <protection locked="0"/>
    </xf>
    <xf numFmtId="0" fontId="8" fillId="3" borderId="3" xfId="1" applyFont="1" applyFill="1" applyBorder="1" applyAlignment="1" applyProtection="1">
      <alignment horizontal="center" vertical="center"/>
      <protection locked="0"/>
    </xf>
    <xf numFmtId="40" fontId="1" fillId="0" borderId="1" xfId="0" applyNumberFormat="1" applyFont="1" applyBorder="1" applyAlignment="1" applyProtection="1">
      <alignment horizontal="center"/>
      <protection locked="0"/>
    </xf>
    <xf numFmtId="40" fontId="1" fillId="0" borderId="2" xfId="0" applyNumberFormat="1" applyFont="1" applyBorder="1" applyAlignment="1" applyProtection="1">
      <alignment horizontal="center"/>
      <protection locked="0"/>
    </xf>
    <xf numFmtId="40" fontId="1" fillId="0" borderId="3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7" fillId="10" borderId="10" xfId="1" applyFont="1" applyFill="1" applyBorder="1" applyAlignment="1" applyProtection="1">
      <alignment horizontal="center" vertical="center" wrapText="1"/>
      <protection locked="0"/>
    </xf>
    <xf numFmtId="0" fontId="7" fillId="10" borderId="11" xfId="1" applyFont="1" applyFill="1" applyBorder="1" applyAlignment="1" applyProtection="1">
      <alignment horizontal="center" vertical="center"/>
      <protection locked="0"/>
    </xf>
    <xf numFmtId="0" fontId="0" fillId="9" borderId="13" xfId="0" applyFill="1" applyBorder="1" applyAlignment="1" applyProtection="1">
      <alignment horizontal="center" vertical="center"/>
      <protection locked="0"/>
    </xf>
    <xf numFmtId="0" fontId="4" fillId="9" borderId="28" xfId="1" applyFont="1" applyFill="1" applyBorder="1" applyAlignment="1" applyProtection="1">
      <alignment horizontal="left" wrapText="1"/>
      <protection locked="0"/>
    </xf>
    <xf numFmtId="0" fontId="4" fillId="9" borderId="29" xfId="1" applyFont="1" applyFill="1" applyBorder="1" applyAlignment="1" applyProtection="1">
      <alignment horizontal="left" wrapText="1"/>
      <protection locked="0"/>
    </xf>
  </cellXfs>
  <cellStyles count="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  <cellStyle name="Normal 2" xfId="1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8729-BF5F-40A7-8E76-2EDA3B3D68CB}">
  <sheetPr>
    <tabColor rgb="FFFF0000"/>
  </sheetPr>
  <dimension ref="A1:K91"/>
  <sheetViews>
    <sheetView zoomScaleNormal="100" workbookViewId="0">
      <selection activeCell="J6" sqref="J6"/>
    </sheetView>
  </sheetViews>
  <sheetFormatPr defaultColWidth="8.85546875" defaultRowHeight="15" x14ac:dyDescent="0.25"/>
  <cols>
    <col min="1" max="1" width="58" style="2" customWidth="1"/>
    <col min="2" max="2" width="10.140625" style="2" customWidth="1"/>
    <col min="3" max="3" width="12" style="2" customWidth="1"/>
    <col min="4" max="4" width="13.42578125" style="2" customWidth="1"/>
    <col min="5" max="5" width="11.85546875" style="2" customWidth="1"/>
    <col min="6" max="6" width="7.28515625" style="2" customWidth="1"/>
    <col min="7" max="7" width="7.85546875" style="2" customWidth="1"/>
    <col min="8" max="8" width="12.140625" style="2" bestFit="1" customWidth="1"/>
    <col min="9" max="10" width="8.85546875" style="2"/>
    <col min="11" max="11" width="11.140625" style="2" bestFit="1" customWidth="1"/>
    <col min="12" max="16384" width="8.85546875" style="2"/>
  </cols>
  <sheetData>
    <row r="1" spans="1:11" ht="20.25" thickBot="1" x14ac:dyDescent="0.3">
      <c r="A1" s="1" t="s">
        <v>33</v>
      </c>
      <c r="B1" s="42" t="s">
        <v>91</v>
      </c>
      <c r="C1" s="43"/>
      <c r="D1" s="43"/>
      <c r="E1" s="43"/>
      <c r="F1" s="43"/>
      <c r="G1" s="43"/>
      <c r="H1" s="44"/>
    </row>
    <row r="2" spans="1:11" ht="15.75" thickBot="1" x14ac:dyDescent="0.3">
      <c r="A2" s="23" t="s">
        <v>66</v>
      </c>
      <c r="B2" s="45" t="s">
        <v>86</v>
      </c>
      <c r="C2" s="45"/>
      <c r="D2" s="45"/>
      <c r="E2" s="45"/>
      <c r="F2" s="45"/>
      <c r="G2" s="45"/>
      <c r="H2" s="45"/>
    </row>
    <row r="3" spans="1:11" ht="15.75" thickBot="1" x14ac:dyDescent="0.3">
      <c r="A3" s="23" t="s">
        <v>0</v>
      </c>
      <c r="B3" s="46" t="s">
        <v>92</v>
      </c>
      <c r="C3" s="46"/>
      <c r="D3" s="46"/>
      <c r="E3" s="46"/>
      <c r="F3" s="46"/>
      <c r="G3" s="46"/>
      <c r="H3" s="46"/>
    </row>
    <row r="4" spans="1:11" ht="15.75" customHeight="1" x14ac:dyDescent="0.25">
      <c r="A4" s="58" t="s">
        <v>1</v>
      </c>
      <c r="B4" s="60" t="s">
        <v>87</v>
      </c>
      <c r="C4" s="61"/>
      <c r="D4" s="62"/>
      <c r="E4" s="66" t="s">
        <v>45</v>
      </c>
      <c r="F4" s="60" t="s">
        <v>88</v>
      </c>
      <c r="G4" s="61"/>
      <c r="H4" s="62"/>
    </row>
    <row r="5" spans="1:11" ht="15.75" customHeight="1" thickBot="1" x14ac:dyDescent="0.3">
      <c r="A5" s="59"/>
      <c r="B5" s="63"/>
      <c r="C5" s="64"/>
      <c r="D5" s="65"/>
      <c r="E5" s="66"/>
      <c r="F5" s="63"/>
      <c r="G5" s="64"/>
      <c r="H5" s="65"/>
    </row>
    <row r="6" spans="1:11" ht="15.75" thickBot="1" x14ac:dyDescent="0.3">
      <c r="A6" s="23" t="s">
        <v>2</v>
      </c>
      <c r="B6" s="46">
        <v>20220915</v>
      </c>
      <c r="C6" s="46"/>
      <c r="D6" s="46"/>
      <c r="E6" s="46"/>
      <c r="F6" s="46"/>
      <c r="G6" s="46"/>
      <c r="H6" s="46"/>
    </row>
    <row r="7" spans="1:11" ht="15" customHeight="1" x14ac:dyDescent="0.25">
      <c r="A7" s="47" t="s">
        <v>3</v>
      </c>
      <c r="B7" s="50" t="s">
        <v>12</v>
      </c>
      <c r="C7" s="52" t="s">
        <v>4</v>
      </c>
      <c r="D7" s="53"/>
      <c r="E7" s="54"/>
      <c r="F7" s="53" t="s">
        <v>5</v>
      </c>
      <c r="G7" s="53"/>
      <c r="H7" s="54"/>
    </row>
    <row r="8" spans="1:11" ht="15.75" thickBot="1" x14ac:dyDescent="0.3">
      <c r="A8" s="48"/>
      <c r="B8" s="50"/>
      <c r="C8" s="55"/>
      <c r="D8" s="56"/>
      <c r="E8" s="57"/>
      <c r="F8" s="56"/>
      <c r="G8" s="53"/>
      <c r="H8" s="54"/>
    </row>
    <row r="9" spans="1:11" ht="15.75" thickBot="1" x14ac:dyDescent="0.3">
      <c r="A9" s="49"/>
      <c r="B9" s="51"/>
      <c r="C9" s="17" t="s">
        <v>6</v>
      </c>
      <c r="D9" s="17" t="s">
        <v>7</v>
      </c>
      <c r="E9" s="17" t="s">
        <v>8</v>
      </c>
      <c r="F9" s="18" t="s">
        <v>6</v>
      </c>
      <c r="G9" s="19" t="s">
        <v>7</v>
      </c>
      <c r="H9" s="20" t="s">
        <v>8</v>
      </c>
    </row>
    <row r="10" spans="1:11" x14ac:dyDescent="0.25">
      <c r="A10" s="3" t="s">
        <v>31</v>
      </c>
      <c r="B10" s="3" t="s">
        <v>13</v>
      </c>
      <c r="C10" s="4">
        <f>Karnataka!C10</f>
        <v>0</v>
      </c>
      <c r="D10" s="4">
        <f>Karnataka!D10</f>
        <v>0</v>
      </c>
      <c r="E10" s="4">
        <f>C10*D10</f>
        <v>0</v>
      </c>
      <c r="F10" s="4"/>
      <c r="G10" s="4"/>
      <c r="H10" s="5"/>
    </row>
    <row r="11" spans="1:11" x14ac:dyDescent="0.25">
      <c r="A11" s="3" t="s">
        <v>81</v>
      </c>
      <c r="B11" s="3" t="s">
        <v>14</v>
      </c>
      <c r="C11" s="4">
        <f>Karnataka!C11</f>
        <v>8</v>
      </c>
      <c r="D11" s="4">
        <f>Karnataka!D11</f>
        <v>150</v>
      </c>
      <c r="E11" s="4">
        <f t="shared" ref="E11:E15" si="0">C11*D11</f>
        <v>1200</v>
      </c>
      <c r="F11" s="4"/>
      <c r="G11" s="4"/>
      <c r="H11" s="5"/>
    </row>
    <row r="12" spans="1:11" x14ac:dyDescent="0.25">
      <c r="A12" s="3" t="s">
        <v>82</v>
      </c>
      <c r="B12" s="3" t="s">
        <v>14</v>
      </c>
      <c r="C12" s="4">
        <f>Karnataka!C12</f>
        <v>300</v>
      </c>
      <c r="D12" s="4">
        <f>Karnataka!D12</f>
        <v>60</v>
      </c>
      <c r="E12" s="4">
        <f t="shared" si="0"/>
        <v>18000</v>
      </c>
      <c r="F12" s="4"/>
      <c r="G12" s="4"/>
      <c r="H12" s="5"/>
    </row>
    <row r="13" spans="1:11" x14ac:dyDescent="0.25">
      <c r="A13" s="3" t="s">
        <v>32</v>
      </c>
      <c r="B13" s="3" t="s">
        <v>14</v>
      </c>
      <c r="C13" s="4">
        <f>Karnataka!C13</f>
        <v>0</v>
      </c>
      <c r="D13" s="4">
        <f>Karnataka!D13</f>
        <v>0</v>
      </c>
      <c r="E13" s="4">
        <f>E12*0.3</f>
        <v>5400</v>
      </c>
      <c r="F13" s="4"/>
      <c r="G13" s="4"/>
      <c r="H13" s="5"/>
    </row>
    <row r="14" spans="1:11" x14ac:dyDescent="0.25">
      <c r="A14" s="3" t="s">
        <v>44</v>
      </c>
      <c r="B14" s="3" t="s">
        <v>14</v>
      </c>
      <c r="C14" s="4">
        <f>Karnataka!C14</f>
        <v>0</v>
      </c>
      <c r="D14" s="4">
        <f>Karnataka!D14</f>
        <v>0</v>
      </c>
      <c r="E14" s="4">
        <f t="shared" si="0"/>
        <v>0</v>
      </c>
      <c r="F14" s="4"/>
      <c r="G14" s="4"/>
      <c r="H14" s="5"/>
    </row>
    <row r="15" spans="1:11" x14ac:dyDescent="0.25">
      <c r="A15" s="3" t="s">
        <v>47</v>
      </c>
      <c r="B15" s="3" t="s">
        <v>15</v>
      </c>
      <c r="C15" s="4">
        <f>Karnataka!C15</f>
        <v>8</v>
      </c>
      <c r="D15" s="4">
        <f>Karnataka!D15</f>
        <v>2000</v>
      </c>
      <c r="E15" s="4">
        <f t="shared" si="0"/>
        <v>16000</v>
      </c>
      <c r="F15" s="4"/>
      <c r="G15" s="4"/>
      <c r="H15" s="5"/>
      <c r="K15" s="14">
        <f>E33+E42+E57</f>
        <v>64200</v>
      </c>
    </row>
    <row r="16" spans="1:11" ht="15.75" thickBot="1" x14ac:dyDescent="0.3">
      <c r="A16" s="21" t="s">
        <v>9</v>
      </c>
      <c r="B16" s="22"/>
      <c r="C16" s="41"/>
      <c r="D16" s="41"/>
      <c r="E16" s="7">
        <f>SUM(E10:E15)</f>
        <v>40600</v>
      </c>
      <c r="F16" s="41"/>
      <c r="G16" s="41"/>
      <c r="H16" s="7"/>
    </row>
    <row r="17" spans="1:9" ht="15" customHeight="1" x14ac:dyDescent="0.25">
      <c r="A17" s="47" t="s">
        <v>17</v>
      </c>
      <c r="B17" s="67"/>
      <c r="C17" s="68" t="s">
        <v>4</v>
      </c>
      <c r="D17" s="69"/>
      <c r="E17" s="70"/>
      <c r="F17" s="69" t="s">
        <v>5</v>
      </c>
      <c r="G17" s="69"/>
      <c r="H17" s="70"/>
    </row>
    <row r="18" spans="1:9" ht="15.75" thickBot="1" x14ac:dyDescent="0.3">
      <c r="A18" s="48"/>
      <c r="B18" s="50"/>
      <c r="C18" s="55"/>
      <c r="D18" s="56"/>
      <c r="E18" s="57"/>
      <c r="F18" s="56"/>
      <c r="G18" s="53"/>
      <c r="H18" s="54"/>
    </row>
    <row r="19" spans="1:9" ht="15.75" thickBot="1" x14ac:dyDescent="0.3">
      <c r="A19" s="49"/>
      <c r="B19" s="51"/>
      <c r="C19" s="17" t="s">
        <v>6</v>
      </c>
      <c r="D19" s="17" t="s">
        <v>7</v>
      </c>
      <c r="E19" s="17" t="s">
        <v>8</v>
      </c>
      <c r="F19" s="18" t="s">
        <v>6</v>
      </c>
      <c r="G19" s="19" t="s">
        <v>7</v>
      </c>
      <c r="H19" s="20" t="s">
        <v>8</v>
      </c>
    </row>
    <row r="20" spans="1:9" x14ac:dyDescent="0.25">
      <c r="A20" s="3" t="s">
        <v>77</v>
      </c>
      <c r="B20" s="3" t="s">
        <v>16</v>
      </c>
      <c r="C20" s="4">
        <f>Karnataka!C20</f>
        <v>0</v>
      </c>
      <c r="D20" s="4">
        <f>Karnataka!D20</f>
        <v>0</v>
      </c>
      <c r="E20" s="4">
        <f>D20*C20</f>
        <v>0</v>
      </c>
      <c r="F20" s="4"/>
      <c r="G20" s="4"/>
      <c r="H20" s="5"/>
    </row>
    <row r="21" spans="1:9" x14ac:dyDescent="0.25">
      <c r="A21" s="3" t="s">
        <v>78</v>
      </c>
      <c r="B21" s="3" t="s">
        <v>18</v>
      </c>
      <c r="C21" s="4">
        <f>Karnataka!C21</f>
        <v>0</v>
      </c>
      <c r="D21" s="4">
        <f>Karnataka!D21</f>
        <v>0</v>
      </c>
      <c r="E21" s="4">
        <f t="shared" ref="E21:E31" si="1">D21*C21</f>
        <v>0</v>
      </c>
      <c r="F21" s="4"/>
      <c r="G21" s="4"/>
      <c r="H21" s="5"/>
    </row>
    <row r="22" spans="1:9" x14ac:dyDescent="0.25">
      <c r="A22" s="3" t="s">
        <v>46</v>
      </c>
      <c r="B22" s="3" t="s">
        <v>19</v>
      </c>
      <c r="C22" s="4">
        <f>Karnataka!C22</f>
        <v>0</v>
      </c>
      <c r="D22" s="4">
        <f>Karnataka!D22</f>
        <v>0</v>
      </c>
      <c r="E22" s="4">
        <f t="shared" si="1"/>
        <v>0</v>
      </c>
      <c r="F22" s="4"/>
      <c r="G22" s="4"/>
      <c r="H22" s="5"/>
    </row>
    <row r="23" spans="1:9" x14ac:dyDescent="0.25">
      <c r="A23" s="3" t="s">
        <v>79</v>
      </c>
      <c r="B23" s="3" t="s">
        <v>20</v>
      </c>
      <c r="C23" s="4">
        <f>Karnataka!C23</f>
        <v>0</v>
      </c>
      <c r="D23" s="4">
        <f>Karnataka!D23</f>
        <v>0</v>
      </c>
      <c r="E23" s="4">
        <f t="shared" si="1"/>
        <v>0</v>
      </c>
      <c r="F23" s="4"/>
      <c r="G23" s="4"/>
      <c r="H23" s="5"/>
    </row>
    <row r="24" spans="1:9" x14ac:dyDescent="0.25">
      <c r="A24" s="3" t="s">
        <v>48</v>
      </c>
      <c r="B24" s="3" t="s">
        <v>21</v>
      </c>
      <c r="C24" s="4">
        <f>Karnataka!C24</f>
        <v>1</v>
      </c>
      <c r="D24" s="4">
        <f>Karnataka!D24</f>
        <v>2000</v>
      </c>
      <c r="E24" s="4">
        <f t="shared" si="1"/>
        <v>2000</v>
      </c>
      <c r="F24" s="4"/>
      <c r="G24" s="4"/>
      <c r="H24" s="5"/>
    </row>
    <row r="25" spans="1:9" x14ac:dyDescent="0.25">
      <c r="A25" s="3" t="s">
        <v>30</v>
      </c>
      <c r="B25" s="3" t="s">
        <v>22</v>
      </c>
      <c r="C25" s="4">
        <f>Karnataka!C25</f>
        <v>8</v>
      </c>
      <c r="D25" s="4">
        <f>Karnataka!D25</f>
        <v>1200</v>
      </c>
      <c r="E25" s="4">
        <f t="shared" si="1"/>
        <v>9600</v>
      </c>
      <c r="F25" s="4"/>
      <c r="G25" s="4"/>
      <c r="H25" s="5"/>
      <c r="I25" s="13"/>
    </row>
    <row r="26" spans="1:9" x14ac:dyDescent="0.25">
      <c r="A26" s="24" t="s">
        <v>51</v>
      </c>
      <c r="B26" s="24" t="s">
        <v>23</v>
      </c>
      <c r="C26" s="4">
        <f>Karnataka!C26</f>
        <v>0</v>
      </c>
      <c r="D26" s="4">
        <f>Karnataka!D26</f>
        <v>0</v>
      </c>
      <c r="E26" s="4">
        <f t="shared" si="1"/>
        <v>0</v>
      </c>
      <c r="F26" s="4"/>
      <c r="G26" s="4"/>
      <c r="H26" s="5"/>
    </row>
    <row r="27" spans="1:9" x14ac:dyDescent="0.25">
      <c r="A27" s="3" t="s">
        <v>49</v>
      </c>
      <c r="B27" s="3" t="s">
        <v>24</v>
      </c>
      <c r="C27" s="4">
        <f>Karnataka!C27</f>
        <v>0</v>
      </c>
      <c r="D27" s="4">
        <f>Karnataka!D27</f>
        <v>0</v>
      </c>
      <c r="E27" s="4">
        <f t="shared" si="1"/>
        <v>0</v>
      </c>
      <c r="F27" s="4"/>
      <c r="G27" s="4"/>
      <c r="H27" s="5"/>
    </row>
    <row r="28" spans="1:9" x14ac:dyDescent="0.25">
      <c r="A28" s="3" t="s">
        <v>67</v>
      </c>
      <c r="B28" s="3" t="s">
        <v>25</v>
      </c>
      <c r="C28" s="4">
        <f>Karnataka!C28</f>
        <v>0</v>
      </c>
      <c r="D28" s="4">
        <f>Karnataka!D28</f>
        <v>0</v>
      </c>
      <c r="E28" s="4">
        <f t="shared" si="1"/>
        <v>0</v>
      </c>
      <c r="F28" s="4"/>
      <c r="G28" s="4"/>
      <c r="H28" s="5"/>
    </row>
    <row r="29" spans="1:9" x14ac:dyDescent="0.25">
      <c r="A29" s="3" t="s">
        <v>52</v>
      </c>
      <c r="B29" s="3" t="s">
        <v>26</v>
      </c>
      <c r="C29" s="4">
        <f>Karnataka!C29</f>
        <v>30</v>
      </c>
      <c r="D29" s="4">
        <f>Karnataka!D29</f>
        <v>150</v>
      </c>
      <c r="E29" s="4">
        <f t="shared" si="1"/>
        <v>4500</v>
      </c>
      <c r="F29" s="4"/>
      <c r="G29" s="4"/>
      <c r="H29" s="5"/>
    </row>
    <row r="30" spans="1:9" x14ac:dyDescent="0.25">
      <c r="A30" s="3" t="str">
        <f>A29&amp;" Supervisor Local Travel"</f>
        <v>FIELD CONVEYANCE AND TRAVEL (LOCAL/NCR) Supervisor Local Travel</v>
      </c>
      <c r="B30" s="3" t="str">
        <f>B29</f>
        <v>JE 15</v>
      </c>
      <c r="C30" s="4">
        <f>Karnataka!C30</f>
        <v>6</v>
      </c>
      <c r="D30" s="4">
        <f>Karnataka!D30</f>
        <v>150</v>
      </c>
      <c r="E30" s="4">
        <f t="shared" si="1"/>
        <v>900</v>
      </c>
      <c r="F30" s="4"/>
      <c r="G30" s="4"/>
      <c r="H30" s="5"/>
    </row>
    <row r="31" spans="1:9" x14ac:dyDescent="0.25">
      <c r="A31" s="3" t="str">
        <f>A29&amp;" (Pretest Acticity &amp; Pilot Test)"</f>
        <v>FIELD CONVEYANCE AND TRAVEL (LOCAL/NCR) (Pretest Acticity &amp; Pilot Test)</v>
      </c>
      <c r="B31" s="3" t="str">
        <f>B30</f>
        <v>JE 15</v>
      </c>
      <c r="C31" s="4">
        <f>Karnataka!C31</f>
        <v>0</v>
      </c>
      <c r="D31" s="4">
        <f>Karnataka!D31</f>
        <v>0</v>
      </c>
      <c r="E31" s="4">
        <f t="shared" si="1"/>
        <v>0</v>
      </c>
      <c r="F31" s="4"/>
      <c r="G31" s="4"/>
      <c r="H31" s="5"/>
    </row>
    <row r="32" spans="1:9" x14ac:dyDescent="0.25">
      <c r="A32" s="3" t="s">
        <v>68</v>
      </c>
      <c r="B32" s="3" t="s">
        <v>34</v>
      </c>
      <c r="C32" s="4">
        <f>Karnataka!C32</f>
        <v>7</v>
      </c>
      <c r="D32" s="4">
        <f>Karnataka!D32</f>
        <v>1000</v>
      </c>
      <c r="E32" s="4">
        <f>D32*C32</f>
        <v>7000</v>
      </c>
      <c r="F32" s="4"/>
      <c r="G32" s="4"/>
      <c r="H32" s="5"/>
    </row>
    <row r="33" spans="1:8" ht="15.75" thickBot="1" x14ac:dyDescent="0.3">
      <c r="A33" s="6" t="s">
        <v>9</v>
      </c>
      <c r="B33" s="15"/>
      <c r="C33" s="41"/>
      <c r="D33" s="41"/>
      <c r="E33" s="7">
        <f>SUM(E20:E32)</f>
        <v>24000</v>
      </c>
      <c r="F33" s="41"/>
      <c r="G33" s="41"/>
      <c r="H33" s="7"/>
    </row>
    <row r="34" spans="1:8" ht="15" customHeight="1" x14ac:dyDescent="0.25">
      <c r="A34" s="47" t="s">
        <v>27</v>
      </c>
      <c r="B34" s="67"/>
      <c r="C34" s="68" t="s">
        <v>4</v>
      </c>
      <c r="D34" s="69"/>
      <c r="E34" s="70"/>
      <c r="F34" s="69" t="s">
        <v>5</v>
      </c>
      <c r="G34" s="69"/>
      <c r="H34" s="70"/>
    </row>
    <row r="35" spans="1:8" ht="15.75" thickBot="1" x14ac:dyDescent="0.3">
      <c r="A35" s="48"/>
      <c r="B35" s="50"/>
      <c r="C35" s="55"/>
      <c r="D35" s="56"/>
      <c r="E35" s="57"/>
      <c r="F35" s="56"/>
      <c r="G35" s="53"/>
      <c r="H35" s="54"/>
    </row>
    <row r="36" spans="1:8" ht="15.75" thickBot="1" x14ac:dyDescent="0.3">
      <c r="A36" s="49"/>
      <c r="B36" s="51"/>
      <c r="C36" s="17" t="s">
        <v>6</v>
      </c>
      <c r="D36" s="17" t="s">
        <v>7</v>
      </c>
      <c r="E36" s="17" t="s">
        <v>8</v>
      </c>
      <c r="F36" s="18" t="s">
        <v>6</v>
      </c>
      <c r="G36" s="19" t="s">
        <v>7</v>
      </c>
      <c r="H36" s="20" t="s">
        <v>8</v>
      </c>
    </row>
    <row r="37" spans="1:8" x14ac:dyDescent="0.25">
      <c r="A37" s="28" t="s">
        <v>61</v>
      </c>
      <c r="B37" s="3" t="s">
        <v>62</v>
      </c>
      <c r="C37" s="4">
        <f>Karnataka!C37</f>
        <v>5</v>
      </c>
      <c r="D37" s="4">
        <f>Karnataka!D37</f>
        <v>2000</v>
      </c>
      <c r="E37" s="4">
        <f>D37*C37</f>
        <v>10000</v>
      </c>
      <c r="F37" s="4"/>
      <c r="G37" s="4"/>
      <c r="H37" s="5"/>
    </row>
    <row r="38" spans="1:8" x14ac:dyDescent="0.25">
      <c r="A38" s="28" t="s">
        <v>69</v>
      </c>
      <c r="B38" s="3" t="s">
        <v>35</v>
      </c>
      <c r="C38" s="4">
        <f>Karnataka!C38</f>
        <v>0</v>
      </c>
      <c r="D38" s="4">
        <f>Karnataka!D38</f>
        <v>0</v>
      </c>
      <c r="E38" s="4">
        <f t="shared" ref="E38:E41" si="2">D38*C38</f>
        <v>0</v>
      </c>
      <c r="F38" s="4"/>
      <c r="G38" s="4"/>
      <c r="H38" s="5"/>
    </row>
    <row r="39" spans="1:8" x14ac:dyDescent="0.25">
      <c r="A39" s="28" t="s">
        <v>75</v>
      </c>
      <c r="B39" s="3" t="s">
        <v>36</v>
      </c>
      <c r="C39" s="4">
        <f>Karnataka!C39</f>
        <v>0</v>
      </c>
      <c r="D39" s="4">
        <f>Karnataka!D39</f>
        <v>0</v>
      </c>
      <c r="E39" s="4">
        <f t="shared" si="2"/>
        <v>0</v>
      </c>
      <c r="F39" s="4"/>
      <c r="G39" s="4"/>
      <c r="H39" s="5"/>
    </row>
    <row r="40" spans="1:8" x14ac:dyDescent="0.25">
      <c r="A40" s="28" t="s">
        <v>63</v>
      </c>
      <c r="B40" s="3" t="s">
        <v>64</v>
      </c>
      <c r="C40" s="4">
        <f>Karnataka!C40</f>
        <v>0</v>
      </c>
      <c r="D40" s="4">
        <f>Karnataka!D40</f>
        <v>0</v>
      </c>
      <c r="E40" s="4">
        <f t="shared" si="2"/>
        <v>0</v>
      </c>
      <c r="F40" s="4"/>
      <c r="G40" s="4"/>
      <c r="H40" s="5"/>
    </row>
    <row r="41" spans="1:8" x14ac:dyDescent="0.25">
      <c r="A41" s="28" t="s">
        <v>70</v>
      </c>
      <c r="B41" s="3" t="s">
        <v>37</v>
      </c>
      <c r="C41" s="4">
        <f>Karnataka!C41</f>
        <v>0</v>
      </c>
      <c r="D41" s="4">
        <f>Karnataka!D41</f>
        <v>0</v>
      </c>
      <c r="E41" s="4">
        <f t="shared" si="2"/>
        <v>0</v>
      </c>
      <c r="F41" s="4"/>
      <c r="G41" s="4"/>
      <c r="H41" s="5"/>
    </row>
    <row r="42" spans="1:8" ht="15.75" thickBot="1" x14ac:dyDescent="0.3">
      <c r="A42" s="6" t="s">
        <v>9</v>
      </c>
      <c r="B42" s="15"/>
      <c r="C42" s="41"/>
      <c r="D42" s="41"/>
      <c r="E42" s="7">
        <f>SUM(E37:E41)</f>
        <v>10000</v>
      </c>
      <c r="F42" s="41"/>
      <c r="G42" s="41"/>
      <c r="H42" s="8"/>
    </row>
    <row r="43" spans="1:8" ht="15" customHeight="1" x14ac:dyDescent="0.25">
      <c r="A43" s="47" t="s">
        <v>28</v>
      </c>
      <c r="B43" s="67"/>
      <c r="C43" s="68" t="s">
        <v>4</v>
      </c>
      <c r="D43" s="69"/>
      <c r="E43" s="70"/>
      <c r="F43" s="69" t="s">
        <v>5</v>
      </c>
      <c r="G43" s="69"/>
      <c r="H43" s="70"/>
    </row>
    <row r="44" spans="1:8" ht="15.75" thickBot="1" x14ac:dyDescent="0.3">
      <c r="A44" s="48"/>
      <c r="B44" s="50"/>
      <c r="C44" s="55"/>
      <c r="D44" s="56"/>
      <c r="E44" s="57"/>
      <c r="F44" s="56"/>
      <c r="G44" s="53"/>
      <c r="H44" s="54"/>
    </row>
    <row r="45" spans="1:8" ht="15.75" thickBot="1" x14ac:dyDescent="0.3">
      <c r="A45" s="49"/>
      <c r="B45" s="51"/>
      <c r="C45" s="17" t="s">
        <v>6</v>
      </c>
      <c r="D45" s="17" t="s">
        <v>7</v>
      </c>
      <c r="E45" s="17" t="s">
        <v>8</v>
      </c>
      <c r="F45" s="18" t="s">
        <v>6</v>
      </c>
      <c r="G45" s="19" t="s">
        <v>7</v>
      </c>
      <c r="H45" s="20" t="s">
        <v>8</v>
      </c>
    </row>
    <row r="46" spans="1:8" x14ac:dyDescent="0.25">
      <c r="A46" s="28" t="s">
        <v>80</v>
      </c>
      <c r="B46" s="3" t="s">
        <v>53</v>
      </c>
      <c r="C46" s="4">
        <v>10</v>
      </c>
      <c r="D46" s="4">
        <f>Karnataka!D46</f>
        <v>1000</v>
      </c>
      <c r="E46" s="4">
        <f>D46*C46</f>
        <v>10000</v>
      </c>
      <c r="F46" s="4"/>
      <c r="G46" s="4"/>
      <c r="H46" s="5"/>
    </row>
    <row r="47" spans="1:8" x14ac:dyDescent="0.25">
      <c r="A47" s="28" t="s">
        <v>54</v>
      </c>
      <c r="B47" s="3" t="s">
        <v>55</v>
      </c>
      <c r="C47" s="4">
        <f>Karnataka!C47</f>
        <v>2</v>
      </c>
      <c r="D47" s="4">
        <f>Karnataka!D47</f>
        <v>1000</v>
      </c>
      <c r="E47" s="4">
        <f t="shared" ref="E47:E56" si="3">D47*C47</f>
        <v>2000</v>
      </c>
      <c r="F47" s="4"/>
      <c r="G47" s="4"/>
      <c r="H47" s="5"/>
    </row>
    <row r="48" spans="1:8" x14ac:dyDescent="0.25">
      <c r="A48" s="28" t="s">
        <v>84</v>
      </c>
      <c r="B48" s="3" t="str">
        <f>B47</f>
        <v>JE 24</v>
      </c>
      <c r="C48" s="4">
        <f>Karnataka!C48</f>
        <v>0</v>
      </c>
      <c r="D48" s="4">
        <f>Karnataka!D48</f>
        <v>0</v>
      </c>
      <c r="E48" s="4">
        <f t="shared" si="3"/>
        <v>0</v>
      </c>
      <c r="F48" s="4"/>
      <c r="G48" s="4"/>
      <c r="H48" s="5"/>
    </row>
    <row r="49" spans="1:8" x14ac:dyDescent="0.25">
      <c r="A49" s="28" t="s">
        <v>71</v>
      </c>
      <c r="B49" s="3" t="s">
        <v>38</v>
      </c>
      <c r="C49" s="4">
        <f>Karnataka!C49</f>
        <v>30</v>
      </c>
      <c r="D49" s="4">
        <v>400</v>
      </c>
      <c r="E49" s="4">
        <f t="shared" si="3"/>
        <v>12000</v>
      </c>
      <c r="F49" s="4"/>
      <c r="G49" s="4"/>
      <c r="H49" s="5"/>
    </row>
    <row r="50" spans="1:8" x14ac:dyDescent="0.25">
      <c r="A50" s="28" t="s">
        <v>56</v>
      </c>
      <c r="B50" s="3" t="s">
        <v>39</v>
      </c>
      <c r="C50" s="4">
        <f>Karnataka!C50</f>
        <v>6</v>
      </c>
      <c r="D50" s="4">
        <f>Karnataka!D50</f>
        <v>450</v>
      </c>
      <c r="E50" s="4">
        <f t="shared" si="3"/>
        <v>2700</v>
      </c>
      <c r="F50" s="4"/>
      <c r="G50" s="4"/>
      <c r="H50" s="5"/>
    </row>
    <row r="51" spans="1:8" x14ac:dyDescent="0.25">
      <c r="A51" s="28" t="s">
        <v>83</v>
      </c>
      <c r="B51" s="3" t="str">
        <f>B50</f>
        <v>JE 26</v>
      </c>
      <c r="C51" s="4">
        <f>Karnataka!C51</f>
        <v>0</v>
      </c>
      <c r="D51" s="4">
        <f>Karnataka!D51</f>
        <v>0</v>
      </c>
      <c r="E51" s="4">
        <f t="shared" si="3"/>
        <v>0</v>
      </c>
      <c r="F51" s="4"/>
      <c r="G51" s="4"/>
      <c r="H51" s="5"/>
    </row>
    <row r="52" spans="1:8" x14ac:dyDescent="0.25">
      <c r="A52" s="28" t="s">
        <v>72</v>
      </c>
      <c r="B52" s="3"/>
      <c r="C52" s="4">
        <f>Karnataka!C52</f>
        <v>0</v>
      </c>
      <c r="D52" s="4">
        <f>Karnataka!D52</f>
        <v>0</v>
      </c>
      <c r="E52" s="4">
        <f t="shared" si="3"/>
        <v>0</v>
      </c>
      <c r="F52" s="4"/>
      <c r="G52" s="4"/>
      <c r="H52" s="5"/>
    </row>
    <row r="53" spans="1:8" x14ac:dyDescent="0.25">
      <c r="A53" s="28" t="s">
        <v>59</v>
      </c>
      <c r="B53" s="3" t="s">
        <v>57</v>
      </c>
      <c r="C53" s="4">
        <f>Karnataka!C53</f>
        <v>0</v>
      </c>
      <c r="D53" s="4">
        <f>Karnataka!D53</f>
        <v>0</v>
      </c>
      <c r="E53" s="4">
        <f t="shared" si="3"/>
        <v>0</v>
      </c>
      <c r="F53" s="4"/>
      <c r="G53" s="4"/>
      <c r="H53" s="5"/>
    </row>
    <row r="54" spans="1:8" x14ac:dyDescent="0.25">
      <c r="A54" s="3" t="s">
        <v>58</v>
      </c>
      <c r="B54" s="3" t="s">
        <v>60</v>
      </c>
      <c r="C54" s="4">
        <f>Karnataka!C54</f>
        <v>0</v>
      </c>
      <c r="D54" s="4">
        <f>Karnataka!D54</f>
        <v>0</v>
      </c>
      <c r="E54" s="4">
        <f t="shared" si="3"/>
        <v>0</v>
      </c>
      <c r="F54" s="4"/>
      <c r="G54" s="4"/>
      <c r="H54" s="5"/>
    </row>
    <row r="55" spans="1:8" x14ac:dyDescent="0.25">
      <c r="A55" s="3" t="s">
        <v>73</v>
      </c>
      <c r="B55" s="3" t="s">
        <v>40</v>
      </c>
      <c r="C55" s="4">
        <f>Karnataka!C55</f>
        <v>0</v>
      </c>
      <c r="D55" s="4">
        <f>Karnataka!D55</f>
        <v>0</v>
      </c>
      <c r="E55" s="4">
        <f t="shared" si="3"/>
        <v>0</v>
      </c>
      <c r="F55" s="4"/>
      <c r="G55" s="4"/>
      <c r="H55" s="5"/>
    </row>
    <row r="56" spans="1:8" x14ac:dyDescent="0.25">
      <c r="A56" s="3" t="s">
        <v>74</v>
      </c>
      <c r="B56" s="3" t="s">
        <v>41</v>
      </c>
      <c r="C56" s="4">
        <f>Karnataka!C56</f>
        <v>7</v>
      </c>
      <c r="D56" s="4">
        <f>Karnataka!D56</f>
        <v>500</v>
      </c>
      <c r="E56" s="4">
        <f t="shared" si="3"/>
        <v>3500</v>
      </c>
      <c r="F56" s="4"/>
      <c r="G56" s="4"/>
      <c r="H56" s="5"/>
    </row>
    <row r="57" spans="1:8" ht="15.75" thickBot="1" x14ac:dyDescent="0.3">
      <c r="A57" s="6" t="s">
        <v>9</v>
      </c>
      <c r="B57" s="15"/>
      <c r="C57" s="71"/>
      <c r="D57" s="71"/>
      <c r="E57" s="9">
        <f>SUM(E46:E56)</f>
        <v>30200</v>
      </c>
      <c r="F57" s="41"/>
      <c r="G57" s="41"/>
      <c r="H57" s="9"/>
    </row>
    <row r="58" spans="1:8" ht="15" customHeight="1" x14ac:dyDescent="0.25">
      <c r="A58" s="47" t="s">
        <v>29</v>
      </c>
      <c r="B58" s="67"/>
      <c r="C58" s="68" t="s">
        <v>4</v>
      </c>
      <c r="D58" s="69"/>
      <c r="E58" s="70"/>
      <c r="F58" s="69" t="s">
        <v>5</v>
      </c>
      <c r="G58" s="69"/>
      <c r="H58" s="70"/>
    </row>
    <row r="59" spans="1:8" ht="15.75" thickBot="1" x14ac:dyDescent="0.3">
      <c r="A59" s="48"/>
      <c r="B59" s="50"/>
      <c r="C59" s="55"/>
      <c r="D59" s="56"/>
      <c r="E59" s="57"/>
      <c r="F59" s="56"/>
      <c r="G59" s="53"/>
      <c r="H59" s="54"/>
    </row>
    <row r="60" spans="1:8" ht="15.75" thickBot="1" x14ac:dyDescent="0.3">
      <c r="A60" s="49"/>
      <c r="B60" s="51"/>
      <c r="C60" s="17" t="s">
        <v>6</v>
      </c>
      <c r="D60" s="17" t="s">
        <v>7</v>
      </c>
      <c r="E60" s="17" t="s">
        <v>8</v>
      </c>
      <c r="F60" s="18" t="s">
        <v>6</v>
      </c>
      <c r="G60" s="19" t="s">
        <v>7</v>
      </c>
      <c r="H60" s="20" t="s">
        <v>8</v>
      </c>
    </row>
    <row r="61" spans="1:8" x14ac:dyDescent="0.25">
      <c r="A61" s="3" t="s">
        <v>76</v>
      </c>
      <c r="B61" s="3" t="s">
        <v>42</v>
      </c>
      <c r="C61" s="4">
        <f>Karnataka!C61</f>
        <v>0</v>
      </c>
      <c r="D61" s="4">
        <f>Karnataka!D61</f>
        <v>0</v>
      </c>
      <c r="E61" s="4">
        <f>D61*C61</f>
        <v>0</v>
      </c>
      <c r="F61" s="4"/>
      <c r="G61" s="4"/>
      <c r="H61" s="5"/>
    </row>
    <row r="62" spans="1:8" x14ac:dyDescent="0.25">
      <c r="A62" s="3" t="s">
        <v>50</v>
      </c>
      <c r="B62" s="3" t="s">
        <v>43</v>
      </c>
      <c r="C62" s="4">
        <f>Karnataka!C62</f>
        <v>0</v>
      </c>
      <c r="D62" s="4">
        <f>Karnataka!D62</f>
        <v>0</v>
      </c>
      <c r="E62" s="4">
        <f>D62*C62</f>
        <v>0</v>
      </c>
      <c r="F62" s="4"/>
      <c r="G62" s="4"/>
      <c r="H62" s="5"/>
    </row>
    <row r="63" spans="1:8" ht="15.75" thickBot="1" x14ac:dyDescent="0.3">
      <c r="A63" s="6" t="s">
        <v>9</v>
      </c>
      <c r="B63" s="15"/>
      <c r="C63" s="71"/>
      <c r="D63" s="71"/>
      <c r="E63" s="9">
        <f>SUM(E61:E62)</f>
        <v>0</v>
      </c>
      <c r="F63" s="41"/>
      <c r="G63" s="41"/>
      <c r="H63" s="9"/>
    </row>
    <row r="64" spans="1:8" ht="15.75" customHeight="1" thickBot="1" x14ac:dyDescent="0.3">
      <c r="A64" s="10" t="s">
        <v>10</v>
      </c>
      <c r="B64" s="16"/>
      <c r="C64" s="72" t="s">
        <v>11</v>
      </c>
      <c r="D64" s="73"/>
      <c r="E64" s="74"/>
      <c r="F64" s="72" t="s">
        <v>65</v>
      </c>
      <c r="G64" s="73"/>
      <c r="H64" s="74"/>
    </row>
    <row r="65" spans="1:8" ht="15.75" thickBot="1" x14ac:dyDescent="0.3">
      <c r="A65" s="11"/>
      <c r="B65" s="12"/>
      <c r="C65" s="75">
        <f>E57+E42+E33+E16+E63</f>
        <v>104800</v>
      </c>
      <c r="D65" s="76"/>
      <c r="E65" s="77"/>
      <c r="F65" s="75">
        <f>H57+H42+H33+H16+H63</f>
        <v>0</v>
      </c>
      <c r="G65" s="78"/>
      <c r="H65" s="79"/>
    </row>
    <row r="67" spans="1:8" x14ac:dyDescent="0.25">
      <c r="A67" s="14"/>
      <c r="B67" s="14"/>
    </row>
    <row r="70" spans="1:8" x14ac:dyDescent="0.25">
      <c r="E70" s="36"/>
    </row>
    <row r="88" spans="1:2" x14ac:dyDescent="0.25">
      <c r="A88" s="13"/>
      <c r="B88" s="13"/>
    </row>
    <row r="91" spans="1:2" x14ac:dyDescent="0.25">
      <c r="A91" s="13"/>
      <c r="B91" s="13"/>
    </row>
  </sheetData>
  <mergeCells count="42">
    <mergeCell ref="C64:E64"/>
    <mergeCell ref="F64:H64"/>
    <mergeCell ref="C65:E65"/>
    <mergeCell ref="F65:H65"/>
    <mergeCell ref="A58:A60"/>
    <mergeCell ref="B58:B60"/>
    <mergeCell ref="C58:E59"/>
    <mergeCell ref="F58:H59"/>
    <mergeCell ref="C63:D63"/>
    <mergeCell ref="F63:G63"/>
    <mergeCell ref="A43:A45"/>
    <mergeCell ref="B43:B45"/>
    <mergeCell ref="C43:E44"/>
    <mergeCell ref="F43:H44"/>
    <mergeCell ref="C57:D57"/>
    <mergeCell ref="F57:G57"/>
    <mergeCell ref="A34:A36"/>
    <mergeCell ref="B34:B36"/>
    <mergeCell ref="C34:E35"/>
    <mergeCell ref="F34:H35"/>
    <mergeCell ref="C42:D42"/>
    <mergeCell ref="F42:G42"/>
    <mergeCell ref="A17:A19"/>
    <mergeCell ref="B17:B19"/>
    <mergeCell ref="C17:E18"/>
    <mergeCell ref="F17:H18"/>
    <mergeCell ref="C33:D33"/>
    <mergeCell ref="F33:G33"/>
    <mergeCell ref="A7:A9"/>
    <mergeCell ref="B7:B9"/>
    <mergeCell ref="C7:E8"/>
    <mergeCell ref="F7:H8"/>
    <mergeCell ref="A4:A5"/>
    <mergeCell ref="B4:D5"/>
    <mergeCell ref="E4:E5"/>
    <mergeCell ref="F4:H5"/>
    <mergeCell ref="C16:D16"/>
    <mergeCell ref="F16:G16"/>
    <mergeCell ref="B1:H1"/>
    <mergeCell ref="B2:H2"/>
    <mergeCell ref="B3:H3"/>
    <mergeCell ref="B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F81A4-A3A7-474C-9759-57F75D389372}">
  <dimension ref="A1:I91"/>
  <sheetViews>
    <sheetView tabSelected="1" workbookViewId="0">
      <selection activeCell="L7" sqref="L7"/>
    </sheetView>
  </sheetViews>
  <sheetFormatPr defaultColWidth="8.85546875" defaultRowHeight="15" x14ac:dyDescent="0.25"/>
  <cols>
    <col min="1" max="1" width="63.7109375" style="35" customWidth="1"/>
    <col min="2" max="2" width="10.140625" style="2" customWidth="1"/>
    <col min="3" max="3" width="6.28515625" style="2" customWidth="1"/>
    <col min="4" max="4" width="6.42578125" style="2" customWidth="1"/>
    <col min="5" max="5" width="11.85546875" style="2" customWidth="1"/>
    <col min="6" max="6" width="7.28515625" style="2" customWidth="1"/>
    <col min="7" max="7" width="7.85546875" style="2" customWidth="1"/>
    <col min="8" max="8" width="12.140625" style="2" bestFit="1" customWidth="1"/>
    <col min="9" max="9" width="7.28515625" style="2" customWidth="1"/>
    <col min="10" max="16384" width="8.85546875" style="2"/>
  </cols>
  <sheetData>
    <row r="1" spans="1:8" ht="20.25" thickBot="1" x14ac:dyDescent="0.3">
      <c r="A1" s="26" t="s">
        <v>33</v>
      </c>
      <c r="B1" s="42" t="s">
        <v>91</v>
      </c>
      <c r="C1" s="43"/>
      <c r="D1" s="43"/>
      <c r="E1" s="43"/>
      <c r="F1" s="43"/>
      <c r="G1" s="43"/>
      <c r="H1" s="44"/>
    </row>
    <row r="2" spans="1:8" ht="15.75" thickBot="1" x14ac:dyDescent="0.3">
      <c r="A2" s="27" t="s">
        <v>66</v>
      </c>
      <c r="B2" s="45" t="s">
        <v>86</v>
      </c>
      <c r="C2" s="45"/>
      <c r="D2" s="45"/>
      <c r="E2" s="45"/>
      <c r="F2" s="45"/>
      <c r="G2" s="45"/>
      <c r="H2" s="45"/>
    </row>
    <row r="3" spans="1:8" ht="15.75" thickBot="1" x14ac:dyDescent="0.3">
      <c r="A3" s="27" t="s">
        <v>0</v>
      </c>
      <c r="B3" s="46" t="s">
        <v>92</v>
      </c>
      <c r="C3" s="46"/>
      <c r="D3" s="46"/>
      <c r="E3" s="46"/>
      <c r="F3" s="46"/>
      <c r="G3" s="46"/>
      <c r="H3" s="46"/>
    </row>
    <row r="4" spans="1:8" ht="15.75" customHeight="1" x14ac:dyDescent="0.25">
      <c r="A4" s="83" t="s">
        <v>1</v>
      </c>
      <c r="B4" s="60" t="s">
        <v>87</v>
      </c>
      <c r="C4" s="61"/>
      <c r="D4" s="62"/>
      <c r="E4" s="66" t="s">
        <v>45</v>
      </c>
      <c r="F4" s="60" t="s">
        <v>88</v>
      </c>
      <c r="G4" s="61"/>
      <c r="H4" s="62"/>
    </row>
    <row r="5" spans="1:8" ht="15.75" customHeight="1" thickBot="1" x14ac:dyDescent="0.3">
      <c r="A5" s="84"/>
      <c r="B5" s="63"/>
      <c r="C5" s="64"/>
      <c r="D5" s="65"/>
      <c r="E5" s="66"/>
      <c r="F5" s="63"/>
      <c r="G5" s="64"/>
      <c r="H5" s="65"/>
    </row>
    <row r="6" spans="1:8" ht="15.75" thickBot="1" x14ac:dyDescent="0.3">
      <c r="A6" s="27" t="s">
        <v>2</v>
      </c>
      <c r="B6" s="46">
        <v>20220915</v>
      </c>
      <c r="C6" s="46"/>
      <c r="D6" s="46"/>
      <c r="E6" s="46"/>
      <c r="F6" s="46"/>
      <c r="G6" s="46"/>
      <c r="H6" s="46"/>
    </row>
    <row r="7" spans="1:8" ht="15" customHeight="1" x14ac:dyDescent="0.25">
      <c r="A7" s="80" t="s">
        <v>3</v>
      </c>
      <c r="B7" s="50" t="s">
        <v>12</v>
      </c>
      <c r="C7" s="52" t="s">
        <v>4</v>
      </c>
      <c r="D7" s="53"/>
      <c r="E7" s="54"/>
      <c r="F7" s="53" t="s">
        <v>5</v>
      </c>
      <c r="G7" s="53"/>
      <c r="H7" s="54"/>
    </row>
    <row r="8" spans="1:8" ht="15.75" thickBot="1" x14ac:dyDescent="0.3">
      <c r="A8" s="81"/>
      <c r="B8" s="50"/>
      <c r="C8" s="55"/>
      <c r="D8" s="56"/>
      <c r="E8" s="57"/>
      <c r="F8" s="56"/>
      <c r="G8" s="53"/>
      <c r="H8" s="54"/>
    </row>
    <row r="9" spans="1:8" ht="15.75" thickBot="1" x14ac:dyDescent="0.3">
      <c r="A9" s="82"/>
      <c r="B9" s="51"/>
      <c r="C9" s="17" t="s">
        <v>6</v>
      </c>
      <c r="D9" s="17" t="s">
        <v>7</v>
      </c>
      <c r="E9" s="17" t="s">
        <v>8</v>
      </c>
      <c r="F9" s="18" t="s">
        <v>6</v>
      </c>
      <c r="G9" s="19" t="s">
        <v>7</v>
      </c>
      <c r="H9" s="20" t="s">
        <v>8</v>
      </c>
    </row>
    <row r="10" spans="1:8" x14ac:dyDescent="0.25">
      <c r="A10" s="28" t="s">
        <v>31</v>
      </c>
      <c r="B10" s="3" t="s">
        <v>13</v>
      </c>
      <c r="C10" s="4">
        <v>0</v>
      </c>
      <c r="D10" s="4">
        <v>0</v>
      </c>
      <c r="E10" s="4">
        <f>C10*D10</f>
        <v>0</v>
      </c>
      <c r="F10" s="4">
        <v>0</v>
      </c>
      <c r="G10" s="4">
        <v>0</v>
      </c>
      <c r="H10" s="5">
        <v>0</v>
      </c>
    </row>
    <row r="11" spans="1:8" x14ac:dyDescent="0.25">
      <c r="A11" s="28" t="s">
        <v>81</v>
      </c>
      <c r="B11" s="3" t="s">
        <v>14</v>
      </c>
      <c r="C11" s="4">
        <v>8</v>
      </c>
      <c r="D11" s="4">
        <v>150</v>
      </c>
      <c r="E11" s="4">
        <f t="shared" ref="E11:E15" si="0">C11*D11</f>
        <v>1200</v>
      </c>
      <c r="F11" s="4"/>
      <c r="G11" s="4"/>
      <c r="H11" s="5"/>
    </row>
    <row r="12" spans="1:8" x14ac:dyDescent="0.25">
      <c r="A12" s="28" t="s">
        <v>82</v>
      </c>
      <c r="B12" s="3" t="s">
        <v>14</v>
      </c>
      <c r="C12" s="4">
        <v>300</v>
      </c>
      <c r="D12" s="4">
        <v>60</v>
      </c>
      <c r="E12" s="4">
        <f t="shared" si="0"/>
        <v>18000</v>
      </c>
      <c r="F12" s="4"/>
      <c r="G12" s="4"/>
      <c r="H12" s="5">
        <f>F12*G12</f>
        <v>0</v>
      </c>
    </row>
    <row r="13" spans="1:8" x14ac:dyDescent="0.25">
      <c r="A13" s="28" t="s">
        <v>32</v>
      </c>
      <c r="B13" s="3" t="s">
        <v>14</v>
      </c>
      <c r="C13" s="4"/>
      <c r="D13" s="4"/>
      <c r="E13" s="4">
        <f>E12*0.3</f>
        <v>5400</v>
      </c>
      <c r="F13" s="5"/>
      <c r="G13" s="4"/>
      <c r="H13" s="5">
        <f>H12*0.3</f>
        <v>0</v>
      </c>
    </row>
    <row r="14" spans="1:8" x14ac:dyDescent="0.25">
      <c r="A14" s="28" t="s">
        <v>44</v>
      </c>
      <c r="B14" s="3" t="s">
        <v>14</v>
      </c>
      <c r="C14" s="4"/>
      <c r="D14" s="4"/>
      <c r="E14" s="4">
        <f t="shared" si="0"/>
        <v>0</v>
      </c>
      <c r="F14" s="4"/>
      <c r="G14" s="4"/>
      <c r="H14" s="5"/>
    </row>
    <row r="15" spans="1:8" x14ac:dyDescent="0.25">
      <c r="A15" s="28" t="s">
        <v>47</v>
      </c>
      <c r="B15" s="3" t="s">
        <v>15</v>
      </c>
      <c r="C15" s="4">
        <v>8</v>
      </c>
      <c r="D15" s="4">
        <v>2000</v>
      </c>
      <c r="E15" s="4">
        <f t="shared" si="0"/>
        <v>16000</v>
      </c>
      <c r="F15" s="4"/>
      <c r="G15" s="4"/>
      <c r="H15" s="5"/>
    </row>
    <row r="16" spans="1:8" ht="15.75" thickBot="1" x14ac:dyDescent="0.3">
      <c r="A16" s="29" t="s">
        <v>9</v>
      </c>
      <c r="B16" s="22"/>
      <c r="C16" s="41"/>
      <c r="D16" s="41"/>
      <c r="E16" s="7">
        <f>SUM(E10:E15)</f>
        <v>40600</v>
      </c>
      <c r="F16" s="41"/>
      <c r="G16" s="41"/>
      <c r="H16" s="7"/>
    </row>
    <row r="17" spans="1:9" ht="15" customHeight="1" x14ac:dyDescent="0.25">
      <c r="A17" s="80" t="s">
        <v>17</v>
      </c>
      <c r="B17" s="67"/>
      <c r="C17" s="68" t="s">
        <v>4</v>
      </c>
      <c r="D17" s="69"/>
      <c r="E17" s="70"/>
      <c r="F17" s="69" t="s">
        <v>5</v>
      </c>
      <c r="G17" s="69"/>
      <c r="H17" s="70"/>
    </row>
    <row r="18" spans="1:9" ht="15.75" thickBot="1" x14ac:dyDescent="0.3">
      <c r="A18" s="81"/>
      <c r="B18" s="50"/>
      <c r="C18" s="55"/>
      <c r="D18" s="56"/>
      <c r="E18" s="57"/>
      <c r="F18" s="56"/>
      <c r="G18" s="53"/>
      <c r="H18" s="54"/>
    </row>
    <row r="19" spans="1:9" ht="15.75" thickBot="1" x14ac:dyDescent="0.3">
      <c r="A19" s="82"/>
      <c r="B19" s="51"/>
      <c r="C19" s="17" t="s">
        <v>6</v>
      </c>
      <c r="D19" s="17" t="s">
        <v>7</v>
      </c>
      <c r="E19" s="17" t="s">
        <v>8</v>
      </c>
      <c r="F19" s="18" t="s">
        <v>6</v>
      </c>
      <c r="G19" s="19" t="s">
        <v>7</v>
      </c>
      <c r="H19" s="20" t="s">
        <v>8</v>
      </c>
    </row>
    <row r="20" spans="1:9" x14ac:dyDescent="0.25">
      <c r="A20" s="28" t="s">
        <v>77</v>
      </c>
      <c r="B20" s="3" t="s">
        <v>16</v>
      </c>
      <c r="C20" s="4">
        <v>0</v>
      </c>
      <c r="D20" s="4">
        <v>0</v>
      </c>
      <c r="E20" s="4">
        <f t="shared" ref="E20:E32" si="1">C20*D20</f>
        <v>0</v>
      </c>
      <c r="F20" s="4"/>
      <c r="G20" s="4"/>
      <c r="H20" s="5"/>
    </row>
    <row r="21" spans="1:9" x14ac:dyDescent="0.25">
      <c r="A21" s="28" t="s">
        <v>78</v>
      </c>
      <c r="B21" s="3" t="s">
        <v>18</v>
      </c>
      <c r="C21" s="4">
        <v>0</v>
      </c>
      <c r="D21" s="4">
        <v>0</v>
      </c>
      <c r="E21" s="4">
        <f t="shared" si="1"/>
        <v>0</v>
      </c>
      <c r="F21" s="4"/>
      <c r="G21" s="4"/>
      <c r="H21" s="5"/>
    </row>
    <row r="22" spans="1:9" x14ac:dyDescent="0.25">
      <c r="A22" s="28" t="s">
        <v>46</v>
      </c>
      <c r="B22" s="3" t="s">
        <v>19</v>
      </c>
      <c r="C22" s="4">
        <v>0</v>
      </c>
      <c r="D22" s="4">
        <v>0</v>
      </c>
      <c r="E22" s="4">
        <f t="shared" si="1"/>
        <v>0</v>
      </c>
      <c r="F22" s="4"/>
      <c r="G22" s="4"/>
      <c r="H22" s="5"/>
    </row>
    <row r="23" spans="1:9" x14ac:dyDescent="0.25">
      <c r="A23" s="28" t="s">
        <v>79</v>
      </c>
      <c r="B23" s="3" t="s">
        <v>20</v>
      </c>
      <c r="C23" s="4">
        <v>0</v>
      </c>
      <c r="D23" s="4">
        <v>0</v>
      </c>
      <c r="E23" s="4">
        <f t="shared" si="1"/>
        <v>0</v>
      </c>
      <c r="F23" s="4"/>
      <c r="G23" s="4"/>
      <c r="H23" s="5"/>
    </row>
    <row r="24" spans="1:9" x14ac:dyDescent="0.25">
      <c r="A24" s="28" t="s">
        <v>48</v>
      </c>
      <c r="B24" s="3" t="s">
        <v>21</v>
      </c>
      <c r="C24" s="4">
        <v>1</v>
      </c>
      <c r="D24" s="4">
        <v>2000</v>
      </c>
      <c r="E24" s="4">
        <f t="shared" si="1"/>
        <v>2000</v>
      </c>
      <c r="F24" s="4"/>
      <c r="G24" s="4"/>
      <c r="H24" s="5"/>
    </row>
    <row r="25" spans="1:9" x14ac:dyDescent="0.25">
      <c r="A25" s="28" t="s">
        <v>30</v>
      </c>
      <c r="B25" s="3" t="s">
        <v>22</v>
      </c>
      <c r="C25" s="4">
        <v>8</v>
      </c>
      <c r="D25" s="40">
        <v>1200</v>
      </c>
      <c r="E25" s="4">
        <f t="shared" si="1"/>
        <v>9600</v>
      </c>
      <c r="F25" s="4"/>
      <c r="G25" s="4"/>
      <c r="H25" s="5"/>
      <c r="I25" s="13"/>
    </row>
    <row r="26" spans="1:9" x14ac:dyDescent="0.25">
      <c r="A26" s="28" t="s">
        <v>85</v>
      </c>
      <c r="B26" s="3" t="s">
        <v>23</v>
      </c>
      <c r="C26" s="4">
        <v>0</v>
      </c>
      <c r="D26" s="4">
        <v>0</v>
      </c>
      <c r="E26" s="4">
        <f t="shared" si="1"/>
        <v>0</v>
      </c>
      <c r="F26" s="4"/>
      <c r="G26" s="4"/>
      <c r="H26" s="5"/>
    </row>
    <row r="27" spans="1:9" x14ac:dyDescent="0.25">
      <c r="A27" s="28" t="s">
        <v>49</v>
      </c>
      <c r="B27" s="3" t="s">
        <v>24</v>
      </c>
      <c r="C27" s="4">
        <v>0</v>
      </c>
      <c r="D27" s="4">
        <v>0</v>
      </c>
      <c r="E27" s="4">
        <f t="shared" si="1"/>
        <v>0</v>
      </c>
      <c r="F27" s="4"/>
      <c r="G27" s="4"/>
      <c r="H27" s="5"/>
    </row>
    <row r="28" spans="1:9" x14ac:dyDescent="0.25">
      <c r="A28" s="28" t="s">
        <v>67</v>
      </c>
      <c r="B28" s="3" t="s">
        <v>25</v>
      </c>
      <c r="C28" s="4">
        <v>0</v>
      </c>
      <c r="D28" s="4">
        <v>0</v>
      </c>
      <c r="E28" s="4">
        <f t="shared" si="1"/>
        <v>0</v>
      </c>
      <c r="F28" s="4"/>
      <c r="G28" s="4"/>
      <c r="H28" s="5"/>
    </row>
    <row r="29" spans="1:9" x14ac:dyDescent="0.25">
      <c r="A29" s="28" t="s">
        <v>52</v>
      </c>
      <c r="B29" s="3" t="s">
        <v>26</v>
      </c>
      <c r="C29" s="4">
        <v>30</v>
      </c>
      <c r="D29" s="4">
        <v>150</v>
      </c>
      <c r="E29" s="4">
        <f t="shared" si="1"/>
        <v>4500</v>
      </c>
      <c r="F29" s="37"/>
      <c r="G29" s="37"/>
      <c r="H29" s="38"/>
    </row>
    <row r="30" spans="1:9" x14ac:dyDescent="0.25">
      <c r="A30" s="28" t="str">
        <f>A29&amp;" Supervisor Local Travel"</f>
        <v>FIELD CONVEYANCE AND TRAVEL (LOCAL/NCR) Supervisor Local Travel</v>
      </c>
      <c r="B30" s="3" t="str">
        <f>B29</f>
        <v>JE 15</v>
      </c>
      <c r="C30" s="4">
        <v>6</v>
      </c>
      <c r="D30" s="4">
        <v>150</v>
      </c>
      <c r="E30" s="4">
        <f t="shared" si="1"/>
        <v>900</v>
      </c>
      <c r="F30" s="37"/>
      <c r="G30" s="37"/>
      <c r="H30" s="38"/>
    </row>
    <row r="31" spans="1:9" x14ac:dyDescent="0.25">
      <c r="A31" s="28" t="str">
        <f>A29&amp;" (Pretest Acticity &amp; Pilot Test)"</f>
        <v>FIELD CONVEYANCE AND TRAVEL (LOCAL/NCR) (Pretest Acticity &amp; Pilot Test)</v>
      </c>
      <c r="B31" s="3" t="str">
        <f>B30</f>
        <v>JE 15</v>
      </c>
      <c r="C31" s="37">
        <v>0</v>
      </c>
      <c r="D31" s="37">
        <v>0</v>
      </c>
      <c r="E31" s="4">
        <f t="shared" si="1"/>
        <v>0</v>
      </c>
      <c r="F31" s="37"/>
      <c r="G31" s="37"/>
      <c r="H31" s="38"/>
      <c r="I31" s="39"/>
    </row>
    <row r="32" spans="1:9" x14ac:dyDescent="0.25">
      <c r="A32" s="28" t="s">
        <v>93</v>
      </c>
      <c r="B32" s="3" t="s">
        <v>34</v>
      </c>
      <c r="C32" s="4">
        <v>7</v>
      </c>
      <c r="D32" s="4">
        <v>1000</v>
      </c>
      <c r="E32" s="4">
        <f t="shared" si="1"/>
        <v>7000</v>
      </c>
      <c r="F32" s="4"/>
      <c r="G32" s="4"/>
      <c r="H32" s="5"/>
    </row>
    <row r="33" spans="1:8" ht="15.75" thickBot="1" x14ac:dyDescent="0.3">
      <c r="A33" s="30" t="s">
        <v>9</v>
      </c>
      <c r="B33" s="15"/>
      <c r="C33" s="41"/>
      <c r="D33" s="41"/>
      <c r="E33" s="7">
        <f>SUM(E20:E32)</f>
        <v>24000</v>
      </c>
      <c r="F33" s="41"/>
      <c r="G33" s="41"/>
      <c r="H33" s="7">
        <f>SUM(H24:H32)</f>
        <v>0</v>
      </c>
    </row>
    <row r="34" spans="1:8" ht="15" customHeight="1" x14ac:dyDescent="0.25">
      <c r="A34" s="80" t="s">
        <v>27</v>
      </c>
      <c r="B34" s="67"/>
      <c r="C34" s="68" t="s">
        <v>4</v>
      </c>
      <c r="D34" s="69"/>
      <c r="E34" s="70"/>
      <c r="F34" s="69" t="s">
        <v>5</v>
      </c>
      <c r="G34" s="69"/>
      <c r="H34" s="70"/>
    </row>
    <row r="35" spans="1:8" ht="15.75" thickBot="1" x14ac:dyDescent="0.3">
      <c r="A35" s="81"/>
      <c r="B35" s="50"/>
      <c r="C35" s="55"/>
      <c r="D35" s="56"/>
      <c r="E35" s="57"/>
      <c r="F35" s="56"/>
      <c r="G35" s="53"/>
      <c r="H35" s="54"/>
    </row>
    <row r="36" spans="1:8" ht="15.75" thickBot="1" x14ac:dyDescent="0.3">
      <c r="A36" s="82"/>
      <c r="B36" s="51"/>
      <c r="C36" s="17" t="s">
        <v>6</v>
      </c>
      <c r="D36" s="17" t="s">
        <v>7</v>
      </c>
      <c r="E36" s="17" t="s">
        <v>8</v>
      </c>
      <c r="F36" s="18" t="s">
        <v>6</v>
      </c>
      <c r="G36" s="19" t="s">
        <v>7</v>
      </c>
      <c r="H36" s="20" t="s">
        <v>8</v>
      </c>
    </row>
    <row r="37" spans="1:8" x14ac:dyDescent="0.25">
      <c r="A37" s="28" t="s">
        <v>61</v>
      </c>
      <c r="B37" s="3" t="s">
        <v>62</v>
      </c>
      <c r="C37" s="4">
        <v>5</v>
      </c>
      <c r="D37" s="4">
        <v>2000</v>
      </c>
      <c r="E37" s="4">
        <f>C37*D37</f>
        <v>10000</v>
      </c>
      <c r="F37" s="4"/>
      <c r="G37" s="4"/>
      <c r="H37" s="5"/>
    </row>
    <row r="38" spans="1:8" x14ac:dyDescent="0.25">
      <c r="A38" s="28" t="s">
        <v>69</v>
      </c>
      <c r="B38" s="3" t="s">
        <v>35</v>
      </c>
      <c r="C38" s="4">
        <v>0</v>
      </c>
      <c r="D38" s="4">
        <v>0</v>
      </c>
      <c r="E38" s="4">
        <f>C38*D38</f>
        <v>0</v>
      </c>
      <c r="F38" s="4"/>
      <c r="G38" s="4"/>
      <c r="H38" s="5"/>
    </row>
    <row r="39" spans="1:8" x14ac:dyDescent="0.25">
      <c r="A39" s="28" t="s">
        <v>75</v>
      </c>
      <c r="B39" s="3" t="s">
        <v>36</v>
      </c>
      <c r="C39" s="4">
        <v>0</v>
      </c>
      <c r="D39" s="4">
        <v>0</v>
      </c>
      <c r="E39" s="4">
        <f>C39*D39</f>
        <v>0</v>
      </c>
      <c r="F39" s="4"/>
      <c r="G39" s="4"/>
      <c r="H39" s="5"/>
    </row>
    <row r="40" spans="1:8" x14ac:dyDescent="0.25">
      <c r="A40" s="28" t="s">
        <v>63</v>
      </c>
      <c r="B40" s="3" t="s">
        <v>64</v>
      </c>
      <c r="C40" s="4">
        <v>0</v>
      </c>
      <c r="D40" s="4">
        <v>0</v>
      </c>
      <c r="E40" s="4">
        <f>C40*D40</f>
        <v>0</v>
      </c>
      <c r="F40" s="4"/>
      <c r="G40" s="4"/>
      <c r="H40" s="5"/>
    </row>
    <row r="41" spans="1:8" x14ac:dyDescent="0.25">
      <c r="A41" s="28" t="s">
        <v>70</v>
      </c>
      <c r="B41" s="3" t="s">
        <v>37</v>
      </c>
      <c r="C41" s="4">
        <v>0</v>
      </c>
      <c r="D41" s="4">
        <v>0</v>
      </c>
      <c r="E41" s="4">
        <f>C41*D41</f>
        <v>0</v>
      </c>
      <c r="F41" s="4"/>
      <c r="G41" s="4"/>
      <c r="H41" s="5"/>
    </row>
    <row r="42" spans="1:8" ht="15.75" thickBot="1" x14ac:dyDescent="0.3">
      <c r="A42" s="30" t="s">
        <v>9</v>
      </c>
      <c r="B42" s="15"/>
      <c r="C42" s="41"/>
      <c r="D42" s="41"/>
      <c r="E42" s="7">
        <f>SUM(E37:E41)</f>
        <v>10000</v>
      </c>
      <c r="F42" s="41"/>
      <c r="G42" s="41"/>
      <c r="H42" s="8"/>
    </row>
    <row r="43" spans="1:8" ht="15" customHeight="1" x14ac:dyDescent="0.25">
      <c r="A43" s="80" t="s">
        <v>28</v>
      </c>
      <c r="B43" s="67"/>
      <c r="C43" s="68" t="s">
        <v>4</v>
      </c>
      <c r="D43" s="69"/>
      <c r="E43" s="70"/>
      <c r="F43" s="69" t="s">
        <v>5</v>
      </c>
      <c r="G43" s="69"/>
      <c r="H43" s="70"/>
    </row>
    <row r="44" spans="1:8" ht="15.75" thickBot="1" x14ac:dyDescent="0.3">
      <c r="A44" s="81"/>
      <c r="B44" s="50"/>
      <c r="C44" s="55"/>
      <c r="D44" s="56"/>
      <c r="E44" s="57"/>
      <c r="F44" s="56"/>
      <c r="G44" s="53"/>
      <c r="H44" s="54"/>
    </row>
    <row r="45" spans="1:8" ht="15.75" thickBot="1" x14ac:dyDescent="0.3">
      <c r="A45" s="82"/>
      <c r="B45" s="51"/>
      <c r="C45" s="17" t="s">
        <v>6</v>
      </c>
      <c r="D45" s="17" t="s">
        <v>7</v>
      </c>
      <c r="E45" s="17" t="s">
        <v>8</v>
      </c>
      <c r="F45" s="18" t="s">
        <v>6</v>
      </c>
      <c r="G45" s="19" t="s">
        <v>7</v>
      </c>
      <c r="H45" s="20" t="s">
        <v>8</v>
      </c>
    </row>
    <row r="46" spans="1:8" x14ac:dyDescent="0.25">
      <c r="A46" s="28" t="s">
        <v>80</v>
      </c>
      <c r="B46" s="3" t="s">
        <v>53</v>
      </c>
      <c r="C46" s="4">
        <v>10</v>
      </c>
      <c r="D46" s="4">
        <v>1000</v>
      </c>
      <c r="E46" s="4">
        <f>+C46*D46</f>
        <v>10000</v>
      </c>
      <c r="F46" s="37"/>
      <c r="G46" s="37"/>
      <c r="H46" s="38"/>
    </row>
    <row r="47" spans="1:8" x14ac:dyDescent="0.25">
      <c r="A47" s="28" t="s">
        <v>54</v>
      </c>
      <c r="B47" s="3" t="s">
        <v>55</v>
      </c>
      <c r="C47" s="4">
        <v>2</v>
      </c>
      <c r="D47" s="4">
        <v>1000</v>
      </c>
      <c r="E47" s="4">
        <f t="shared" ref="E47:E55" si="2">+C47*D47</f>
        <v>2000</v>
      </c>
      <c r="F47" s="37"/>
      <c r="G47" s="37"/>
      <c r="H47" s="38"/>
    </row>
    <row r="48" spans="1:8" x14ac:dyDescent="0.25">
      <c r="A48" s="28" t="s">
        <v>84</v>
      </c>
      <c r="B48" s="3" t="str">
        <f>B47</f>
        <v>JE 24</v>
      </c>
      <c r="C48" s="4">
        <v>0</v>
      </c>
      <c r="D48" s="4">
        <v>0</v>
      </c>
      <c r="E48" s="4">
        <f>C48*D48</f>
        <v>0</v>
      </c>
      <c r="F48" s="37"/>
      <c r="G48" s="37"/>
      <c r="H48" s="38"/>
    </row>
    <row r="49" spans="1:9" x14ac:dyDescent="0.25">
      <c r="A49" s="28" t="s">
        <v>71</v>
      </c>
      <c r="B49" s="3" t="s">
        <v>38</v>
      </c>
      <c r="C49" s="4">
        <v>30</v>
      </c>
      <c r="D49" s="4">
        <v>400</v>
      </c>
      <c r="E49" s="4">
        <f t="shared" si="2"/>
        <v>12000</v>
      </c>
      <c r="F49" s="37"/>
      <c r="G49" s="37"/>
      <c r="H49" s="38"/>
      <c r="I49" s="25"/>
    </row>
    <row r="50" spans="1:9" x14ac:dyDescent="0.25">
      <c r="A50" s="28" t="s">
        <v>56</v>
      </c>
      <c r="B50" s="3" t="s">
        <v>39</v>
      </c>
      <c r="C50" s="4">
        <v>6</v>
      </c>
      <c r="D50" s="4">
        <v>450</v>
      </c>
      <c r="E50" s="4">
        <f t="shared" si="2"/>
        <v>2700</v>
      </c>
      <c r="F50" s="37"/>
      <c r="G50" s="37"/>
      <c r="H50" s="38"/>
    </row>
    <row r="51" spans="1:9" x14ac:dyDescent="0.25">
      <c r="A51" s="28" t="s">
        <v>83</v>
      </c>
      <c r="B51" s="3" t="str">
        <f>B50</f>
        <v>JE 26</v>
      </c>
      <c r="C51" s="4"/>
      <c r="D51" s="4">
        <v>0</v>
      </c>
      <c r="E51" s="4">
        <f t="shared" si="2"/>
        <v>0</v>
      </c>
      <c r="F51" s="37"/>
      <c r="G51" s="37"/>
      <c r="H51" s="38"/>
    </row>
    <row r="52" spans="1:9" x14ac:dyDescent="0.25">
      <c r="A52" s="28" t="s">
        <v>72</v>
      </c>
      <c r="B52" s="3"/>
      <c r="C52" s="4">
        <v>0</v>
      </c>
      <c r="D52" s="4">
        <v>0</v>
      </c>
      <c r="E52" s="4">
        <f t="shared" si="2"/>
        <v>0</v>
      </c>
      <c r="F52" s="37"/>
      <c r="G52" s="37"/>
      <c r="H52" s="38"/>
    </row>
    <row r="53" spans="1:9" x14ac:dyDescent="0.25">
      <c r="A53" s="28" t="s">
        <v>59</v>
      </c>
      <c r="B53" s="3" t="s">
        <v>57</v>
      </c>
      <c r="C53" s="4">
        <v>0</v>
      </c>
      <c r="D53" s="4">
        <v>0</v>
      </c>
      <c r="E53" s="4">
        <f t="shared" si="2"/>
        <v>0</v>
      </c>
      <c r="F53" s="4"/>
      <c r="G53" s="4"/>
      <c r="H53" s="5"/>
    </row>
    <row r="54" spans="1:9" x14ac:dyDescent="0.25">
      <c r="A54" s="28" t="s">
        <v>58</v>
      </c>
      <c r="B54" s="3" t="s">
        <v>60</v>
      </c>
      <c r="C54" s="4">
        <v>0</v>
      </c>
      <c r="D54" s="4">
        <v>0</v>
      </c>
      <c r="E54" s="4">
        <f t="shared" si="2"/>
        <v>0</v>
      </c>
      <c r="F54" s="4"/>
      <c r="G54" s="4"/>
      <c r="H54" s="5"/>
    </row>
    <row r="55" spans="1:9" x14ac:dyDescent="0.25">
      <c r="A55" s="28" t="s">
        <v>73</v>
      </c>
      <c r="B55" s="3" t="s">
        <v>40</v>
      </c>
      <c r="C55" s="4">
        <v>0</v>
      </c>
      <c r="D55" s="4">
        <v>0</v>
      </c>
      <c r="E55" s="4">
        <f t="shared" si="2"/>
        <v>0</v>
      </c>
      <c r="F55" s="4"/>
      <c r="G55" s="4"/>
      <c r="H55" s="5"/>
      <c r="I55" s="39" t="s">
        <v>89</v>
      </c>
    </row>
    <row r="56" spans="1:9" x14ac:dyDescent="0.25">
      <c r="A56" s="28" t="s">
        <v>74</v>
      </c>
      <c r="B56" s="3" t="s">
        <v>41</v>
      </c>
      <c r="C56" s="4">
        <v>7</v>
      </c>
      <c r="D56" s="4">
        <v>500</v>
      </c>
      <c r="E56" s="4">
        <f>C56*D56</f>
        <v>3500</v>
      </c>
      <c r="F56" s="4"/>
      <c r="G56" s="4"/>
      <c r="H56" s="5"/>
      <c r="I56" s="39" t="s">
        <v>90</v>
      </c>
    </row>
    <row r="57" spans="1:9" ht="15.75" thickBot="1" x14ac:dyDescent="0.3">
      <c r="A57" s="30" t="s">
        <v>9</v>
      </c>
      <c r="B57" s="15"/>
      <c r="C57" s="71"/>
      <c r="D57" s="71"/>
      <c r="E57" s="9">
        <f>SUM(E46:E56)</f>
        <v>30200</v>
      </c>
      <c r="F57" s="41"/>
      <c r="G57" s="41"/>
      <c r="H57" s="9">
        <f>SUM(H46:H56)</f>
        <v>0</v>
      </c>
    </row>
    <row r="58" spans="1:9" ht="15" customHeight="1" x14ac:dyDescent="0.25">
      <c r="A58" s="80" t="s">
        <v>29</v>
      </c>
      <c r="B58" s="67"/>
      <c r="C58" s="68" t="s">
        <v>4</v>
      </c>
      <c r="D58" s="69"/>
      <c r="E58" s="70"/>
      <c r="F58" s="69" t="s">
        <v>5</v>
      </c>
      <c r="G58" s="69"/>
      <c r="H58" s="70"/>
    </row>
    <row r="59" spans="1:9" ht="15.75" thickBot="1" x14ac:dyDescent="0.3">
      <c r="A59" s="81"/>
      <c r="B59" s="50"/>
      <c r="C59" s="55"/>
      <c r="D59" s="56"/>
      <c r="E59" s="57"/>
      <c r="F59" s="56"/>
      <c r="G59" s="53"/>
      <c r="H59" s="54"/>
    </row>
    <row r="60" spans="1:9" ht="15.75" thickBot="1" x14ac:dyDescent="0.3">
      <c r="A60" s="82"/>
      <c r="B60" s="51"/>
      <c r="C60" s="17" t="s">
        <v>6</v>
      </c>
      <c r="D60" s="17" t="s">
        <v>7</v>
      </c>
      <c r="E60" s="17" t="s">
        <v>8</v>
      </c>
      <c r="F60" s="18" t="s">
        <v>6</v>
      </c>
      <c r="G60" s="19" t="s">
        <v>7</v>
      </c>
      <c r="H60" s="20" t="s">
        <v>8</v>
      </c>
    </row>
    <row r="61" spans="1:9" x14ac:dyDescent="0.25">
      <c r="A61" s="28" t="s">
        <v>76</v>
      </c>
      <c r="B61" s="3" t="s">
        <v>42</v>
      </c>
      <c r="C61" s="4">
        <v>0</v>
      </c>
      <c r="D61" s="4">
        <v>0</v>
      </c>
      <c r="E61" s="4">
        <f>C61*D61</f>
        <v>0</v>
      </c>
      <c r="F61" s="4"/>
      <c r="G61" s="4"/>
      <c r="H61" s="5"/>
    </row>
    <row r="62" spans="1:9" x14ac:dyDescent="0.25">
      <c r="A62" s="28" t="s">
        <v>50</v>
      </c>
      <c r="B62" s="3" t="s">
        <v>43</v>
      </c>
      <c r="C62" s="4">
        <v>0</v>
      </c>
      <c r="D62" s="4">
        <v>0</v>
      </c>
      <c r="E62" s="4">
        <f>+C62*D62</f>
        <v>0</v>
      </c>
      <c r="F62" s="4"/>
      <c r="G62" s="4"/>
      <c r="H62" s="5"/>
    </row>
    <row r="63" spans="1:9" ht="15.75" thickBot="1" x14ac:dyDescent="0.3">
      <c r="A63" s="30" t="s">
        <v>9</v>
      </c>
      <c r="B63" s="15"/>
      <c r="C63" s="71"/>
      <c r="D63" s="71"/>
      <c r="E63" s="9">
        <f>SUM(E61:E62)</f>
        <v>0</v>
      </c>
      <c r="F63" s="41"/>
      <c r="G63" s="41"/>
      <c r="H63" s="9"/>
    </row>
    <row r="64" spans="1:9" ht="15.75" customHeight="1" thickBot="1" x14ac:dyDescent="0.3">
      <c r="A64" s="31" t="s">
        <v>10</v>
      </c>
      <c r="B64" s="16"/>
      <c r="C64" s="72" t="s">
        <v>11</v>
      </c>
      <c r="D64" s="73"/>
      <c r="E64" s="74"/>
      <c r="F64" s="72" t="s">
        <v>65</v>
      </c>
      <c r="G64" s="73"/>
      <c r="H64" s="74"/>
    </row>
    <row r="65" spans="1:8" ht="15.75" thickBot="1" x14ac:dyDescent="0.3">
      <c r="A65" s="32"/>
      <c r="B65" s="12"/>
      <c r="C65" s="75">
        <f>E57+E42+E33+E16+E63</f>
        <v>104800</v>
      </c>
      <c r="D65" s="76"/>
      <c r="E65" s="77"/>
      <c r="F65" s="75">
        <f>H57+H42+H33+H16+H63</f>
        <v>0</v>
      </c>
      <c r="G65" s="78"/>
      <c r="H65" s="79"/>
    </row>
    <row r="67" spans="1:8" x14ac:dyDescent="0.25">
      <c r="A67" s="33"/>
      <c r="B67" s="14"/>
    </row>
    <row r="68" spans="1:8" x14ac:dyDescent="0.25">
      <c r="F68" s="14"/>
    </row>
    <row r="88" spans="1:2" x14ac:dyDescent="0.25">
      <c r="A88" s="34"/>
      <c r="B88" s="13"/>
    </row>
    <row r="91" spans="1:2" x14ac:dyDescent="0.25">
      <c r="A91" s="34"/>
      <c r="B91" s="13"/>
    </row>
  </sheetData>
  <mergeCells count="42">
    <mergeCell ref="C64:E64"/>
    <mergeCell ref="F64:H64"/>
    <mergeCell ref="C65:E65"/>
    <mergeCell ref="F65:H65"/>
    <mergeCell ref="A58:A60"/>
    <mergeCell ref="B58:B60"/>
    <mergeCell ref="C58:E59"/>
    <mergeCell ref="F58:H59"/>
    <mergeCell ref="C63:D63"/>
    <mergeCell ref="F63:G63"/>
    <mergeCell ref="A43:A45"/>
    <mergeCell ref="B43:B45"/>
    <mergeCell ref="C43:E44"/>
    <mergeCell ref="F43:H44"/>
    <mergeCell ref="C57:D57"/>
    <mergeCell ref="F57:G57"/>
    <mergeCell ref="A34:A36"/>
    <mergeCell ref="B34:B36"/>
    <mergeCell ref="C34:E35"/>
    <mergeCell ref="F34:H35"/>
    <mergeCell ref="C42:D42"/>
    <mergeCell ref="F42:G42"/>
    <mergeCell ref="A17:A19"/>
    <mergeCell ref="B17:B19"/>
    <mergeCell ref="C17:E18"/>
    <mergeCell ref="F17:H18"/>
    <mergeCell ref="C33:D33"/>
    <mergeCell ref="F33:G33"/>
    <mergeCell ref="A7:A9"/>
    <mergeCell ref="B7:B9"/>
    <mergeCell ref="C7:E8"/>
    <mergeCell ref="F7:H8"/>
    <mergeCell ref="A4:A5"/>
    <mergeCell ref="B4:D5"/>
    <mergeCell ref="E4:E5"/>
    <mergeCell ref="F4:H5"/>
    <mergeCell ref="C16:D16"/>
    <mergeCell ref="F16:G16"/>
    <mergeCell ref="B1:H1"/>
    <mergeCell ref="B2:H2"/>
    <mergeCell ref="B3:H3"/>
    <mergeCell ref="B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Karnataka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 Xcel</dc:creator>
  <cp:lastModifiedBy>Manav Sharma</cp:lastModifiedBy>
  <cp:lastPrinted>2014-11-27T06:09:59Z</cp:lastPrinted>
  <dcterms:created xsi:type="dcterms:W3CDTF">2011-05-30T08:04:52Z</dcterms:created>
  <dcterms:modified xsi:type="dcterms:W3CDTF">2022-09-25T06:54:21Z</dcterms:modified>
</cp:coreProperties>
</file>