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drawings/drawing2.xml" ContentType="application/vnd.openxmlformats-officedocument.drawing+xml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ntosh.Kumar\Documents\"/>
    </mc:Choice>
  </mc:AlternateContent>
  <xr:revisionPtr revIDLastSave="0" documentId="13_ncr:1_{27364497-E789-458F-9095-91E43B533B9B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Summary" sheetId="5" r:id="rId1"/>
    <sheet name="Market Xcel " sheetId="2" r:id="rId2"/>
    <sheet name="Sheet1" sheetId="6" r:id="rId3"/>
    <sheet name="Predictvu" sheetId="1" r:id="rId4"/>
    <sheet name="Ezeeetail" sheetId="3" r:id="rId5"/>
    <sheet name="Techilogy" sheetId="4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5" l="1"/>
  <c r="C5" i="5"/>
  <c r="C4" i="5"/>
  <c r="H20" i="3"/>
  <c r="H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5" i="4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4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J5" i="1"/>
  <c r="L5" i="1"/>
  <c r="H6" i="1"/>
  <c r="H7" i="1"/>
  <c r="J7" i="1"/>
  <c r="H8" i="1"/>
  <c r="H9" i="1"/>
  <c r="J9" i="1"/>
  <c r="H10" i="1"/>
  <c r="J10" i="1"/>
  <c r="H11" i="1"/>
  <c r="H13" i="1"/>
  <c r="H14" i="1"/>
  <c r="H15" i="1"/>
  <c r="H16" i="1"/>
  <c r="H5" i="1"/>
  <c r="K20" i="2"/>
  <c r="K19" i="2"/>
  <c r="K18" i="2"/>
  <c r="K17" i="2"/>
  <c r="K16" i="2"/>
  <c r="K15" i="2"/>
  <c r="K14" i="2"/>
  <c r="K13" i="2"/>
  <c r="K12" i="2"/>
  <c r="K11" i="2"/>
  <c r="K10" i="2"/>
  <c r="K9" i="2"/>
  <c r="J8" i="2"/>
  <c r="K8" i="2" s="1"/>
  <c r="K7" i="2"/>
  <c r="J6" i="2"/>
  <c r="K6" i="2" s="1"/>
  <c r="K5" i="2"/>
  <c r="M5" i="2" s="1"/>
  <c r="J6" i="1"/>
  <c r="J8" i="1"/>
  <c r="J16" i="1"/>
  <c r="J15" i="1"/>
  <c r="J14" i="1"/>
  <c r="J13" i="1"/>
  <c r="J11" i="1"/>
  <c r="L6" i="1"/>
  <c r="L7" i="1"/>
  <c r="L8" i="1"/>
  <c r="L9" i="1"/>
  <c r="L10" i="1"/>
  <c r="L11" i="1"/>
  <c r="L12" i="1"/>
  <c r="L13" i="1"/>
  <c r="L14" i="1"/>
  <c r="L15" i="1"/>
  <c r="L16" i="1"/>
  <c r="L17" i="1"/>
  <c r="M6" i="2" l="1"/>
  <c r="M7" i="2" s="1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C3" i="5" s="1"/>
  <c r="C7" i="5" s="1"/>
</calcChain>
</file>

<file path=xl/sharedStrings.xml><?xml version="1.0" encoding="utf-8"?>
<sst xmlns="http://schemas.openxmlformats.org/spreadsheetml/2006/main" count="184" uniqueCount="74">
  <si>
    <t>Client Name</t>
  </si>
  <si>
    <t>Invoice Number</t>
  </si>
  <si>
    <t>Issue Date</t>
  </si>
  <si>
    <t>Tax</t>
  </si>
  <si>
    <t xml:space="preserve">  CGST  </t>
  </si>
  <si>
    <t xml:space="preserve">  SGST  </t>
  </si>
  <si>
    <t xml:space="preserve">  IGST  </t>
  </si>
  <si>
    <t>Kerala Cess (1%)</t>
  </si>
  <si>
    <t>Total</t>
  </si>
  <si>
    <t>Balance</t>
  </si>
  <si>
    <t>Payments</t>
  </si>
  <si>
    <t>Market Xcel Data Matrix Private Limited</t>
  </si>
  <si>
    <t>07/04/2023</t>
  </si>
  <si>
    <t>10/01/2023</t>
  </si>
  <si>
    <t>16/07/2022</t>
  </si>
  <si>
    <t>03/07/2023</t>
  </si>
  <si>
    <t>05/04/2022</t>
  </si>
  <si>
    <t>19/09/2022</t>
  </si>
  <si>
    <t>16/08/2023</t>
  </si>
  <si>
    <t>11/10/2022</t>
  </si>
  <si>
    <t>10/10/2023</t>
  </si>
  <si>
    <t xml:space="preserve"> DN-22</t>
  </si>
  <si>
    <t>DN-25</t>
  </si>
  <si>
    <t>DN-38</t>
  </si>
  <si>
    <t>TDS</t>
  </si>
  <si>
    <t>Opening Balance</t>
  </si>
  <si>
    <t>Payment Received</t>
  </si>
  <si>
    <t>Net of TDS</t>
  </si>
  <si>
    <t>Invoice</t>
  </si>
  <si>
    <t>Debit Note</t>
  </si>
  <si>
    <t>PREDICTIVU PRIVATE LIMITED</t>
  </si>
  <si>
    <t>DN-26</t>
  </si>
  <si>
    <t>DN-63</t>
  </si>
  <si>
    <t>DN-23</t>
  </si>
  <si>
    <t>17/01/2023</t>
  </si>
  <si>
    <t>EZEETAIL TECHNOLOGIES PRIVATE LIMITED</t>
  </si>
  <si>
    <t>02/09/2022</t>
  </si>
  <si>
    <t>22/12/2022</t>
  </si>
  <si>
    <t>12/01/2023</t>
  </si>
  <si>
    <t>2022-23/13</t>
  </si>
  <si>
    <t>2022-23/31</t>
  </si>
  <si>
    <t>2022-23/42</t>
  </si>
  <si>
    <t>2022-23/07</t>
  </si>
  <si>
    <t>DN-2023-24/10</t>
  </si>
  <si>
    <t>DN-2022-23/29</t>
  </si>
  <si>
    <t>DN-2022-23/19</t>
  </si>
  <si>
    <t>DN-2022-23/07</t>
  </si>
  <si>
    <t>DN-11</t>
  </si>
  <si>
    <t>2023-24/27</t>
  </si>
  <si>
    <t>2023-24/13</t>
  </si>
  <si>
    <t>2023-24/6</t>
  </si>
  <si>
    <t>Particulars</t>
  </si>
  <si>
    <t>TECHILOGY SOLUTIONS PRIVATE LIMITED</t>
  </si>
  <si>
    <t>2022-23/14</t>
  </si>
  <si>
    <t>2022-23/32</t>
  </si>
  <si>
    <t>2022-23/43</t>
  </si>
  <si>
    <t>07/06/2022</t>
  </si>
  <si>
    <t>DN-2022-23/30</t>
  </si>
  <si>
    <t>DN-2022/23-20</t>
  </si>
  <si>
    <t>DN-2022-23/08</t>
  </si>
  <si>
    <t>Inoice</t>
  </si>
  <si>
    <t>2023-24/28</t>
  </si>
  <si>
    <t>2023-24/19</t>
  </si>
  <si>
    <t>2023-24/7</t>
  </si>
  <si>
    <t>DN-10</t>
  </si>
  <si>
    <t>Total Outstanding</t>
  </si>
  <si>
    <t xml:space="preserve">                                                               01/04/2021 - 31/10/2023</t>
  </si>
  <si>
    <t xml:space="preserve">Amount </t>
  </si>
  <si>
    <t xml:space="preserve">                                                               01/04/2022 - 31/10/2023</t>
  </si>
  <si>
    <t>Amount</t>
  </si>
  <si>
    <t>Sl. No.</t>
  </si>
  <si>
    <t>41141 difference between opening balance</t>
  </si>
  <si>
    <t>Santosh Remark</t>
  </si>
  <si>
    <t>Missing in our records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</si>
</sst>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5" x14ac:knownFonts="1">
    <font>
      <sz val="10"/>
      <name val="Arial"/>
    </font>
    <font>
      <sz val="10"/>
      <name val="Arial"/>
    </font>
    <font>
      <b/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/>
    <xf numFmtId="43" fontId="1" fillId="0" borderId="0" applyNumberFormat="0" applyFont="0" applyFill="0" applyBorder="0" applyAlignment="0" applyProtection="0"/>
  </cellStyleXfs>
  <cellXfs count="89">
    <xf numFmtId="0" fontId="0" fillId="0" borderId="0" xfId="0" applyNumberFormat="1" applyFont="1" applyFill="1" applyBorder="1" applyAlignment="1"/>
    <xf numFmtId="49" fontId="0" fillId="0" borderId="0" xfId="0" applyNumberFormat="1" applyFont="1" applyFill="1" applyBorder="1" applyAlignment="1">
      <alignment horizontal="center" vertical="top"/>
    </xf>
    <xf numFmtId="14" fontId="0" fillId="0" borderId="0" xfId="0" applyNumberFormat="1" applyFont="1" applyFill="1" applyBorder="1" applyAlignment="1">
      <alignment horizontal="center" vertical="top"/>
    </xf>
    <xf numFmtId="39" fontId="0" fillId="0" borderId="0" xfId="0" applyNumberFormat="1" applyFont="1" applyFill="1" applyBorder="1" applyAlignment="1">
      <alignment horizontal="center" vertical="top"/>
    </xf>
    <xf numFmtId="0" fontId="0" fillId="0" borderId="0" xfId="0" applyNumberFormat="1" applyFont="1" applyFill="1" applyBorder="1" applyAlignment="1">
      <alignment vertical="top" wrapText="1"/>
    </xf>
    <xf numFmtId="0" fontId="0" fillId="0" borderId="1" xfId="0" applyNumberFormat="1" applyFont="1" applyFill="1" applyBorder="1" applyAlignment="1">
      <alignment vertical="top" wrapText="1"/>
    </xf>
    <xf numFmtId="0" fontId="0" fillId="0" borderId="1" xfId="0" applyNumberFormat="1" applyFont="1" applyFill="1" applyBorder="1" applyAlignment="1">
      <alignment horizontal="center" vertical="top" wrapText="1"/>
    </xf>
    <xf numFmtId="49" fontId="0" fillId="0" borderId="1" xfId="0" applyNumberFormat="1" applyFont="1" applyFill="1" applyBorder="1" applyAlignment="1">
      <alignment horizontal="center" vertical="top"/>
    </xf>
    <xf numFmtId="0" fontId="0" fillId="0" borderId="1" xfId="0" applyNumberFormat="1" applyFont="1" applyFill="1" applyBorder="1" applyAlignment="1">
      <alignment horizontal="center" vertical="top"/>
    </xf>
    <xf numFmtId="14" fontId="0" fillId="0" borderId="1" xfId="0" applyNumberFormat="1" applyFont="1" applyFill="1" applyBorder="1" applyAlignment="1">
      <alignment horizontal="center" vertical="top"/>
    </xf>
    <xf numFmtId="0" fontId="0" fillId="0" borderId="1" xfId="0" applyNumberFormat="1" applyFont="1" applyFill="1" applyBorder="1" applyAlignment="1"/>
    <xf numFmtId="49" fontId="3" fillId="0" borderId="1" xfId="0" applyNumberFormat="1" applyFont="1" applyFill="1" applyBorder="1" applyAlignment="1">
      <alignment horizontal="center" vertical="top"/>
    </xf>
    <xf numFmtId="39" fontId="0" fillId="0" borderId="1" xfId="0" applyNumberFormat="1" applyFont="1" applyFill="1" applyBorder="1" applyAlignment="1">
      <alignment horizontal="center" vertical="top"/>
    </xf>
    <xf numFmtId="0" fontId="0" fillId="0" borderId="0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top"/>
    </xf>
    <xf numFmtId="1" fontId="0" fillId="0" borderId="1" xfId="0" applyNumberFormat="1" applyFont="1" applyFill="1" applyBorder="1" applyAlignment="1">
      <alignment vertical="top" wrapText="1"/>
    </xf>
    <xf numFmtId="1" fontId="0" fillId="0" borderId="1" xfId="0" applyNumberFormat="1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>
      <alignment horizontal="center" vertical="top" wrapText="1"/>
    </xf>
    <xf numFmtId="1" fontId="0" fillId="0" borderId="1" xfId="0" applyNumberFormat="1" applyFont="1" applyFill="1" applyBorder="1" applyAlignment="1">
      <alignment horizontal="center" vertical="top"/>
    </xf>
    <xf numFmtId="1" fontId="0" fillId="0" borderId="1" xfId="0" applyNumberFormat="1" applyFont="1" applyFill="1" applyBorder="1" applyAlignment="1"/>
    <xf numFmtId="1" fontId="0" fillId="0" borderId="1" xfId="0" applyNumberFormat="1" applyBorder="1" applyAlignment="1">
      <alignment horizontal="center" wrapText="1"/>
    </xf>
    <xf numFmtId="1" fontId="0" fillId="0" borderId="1" xfId="0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wrapText="1"/>
    </xf>
    <xf numFmtId="1" fontId="0" fillId="2" borderId="1" xfId="0" applyNumberFormat="1" applyFont="1" applyFill="1" applyBorder="1" applyAlignment="1">
      <alignment horizontal="center" vertical="top"/>
    </xf>
    <xf numFmtId="1" fontId="0" fillId="2" borderId="1" xfId="0" applyNumberFormat="1" applyFill="1" applyBorder="1" applyAlignment="1">
      <alignment horizontal="center" wrapText="1"/>
    </xf>
    <xf numFmtId="1" fontId="3" fillId="2" borderId="1" xfId="0" applyNumberFormat="1" applyFont="1" applyFill="1" applyBorder="1" applyAlignment="1">
      <alignment horizontal="center" vertical="top"/>
    </xf>
    <xf numFmtId="0" fontId="4" fillId="0" borderId="1" xfId="0" applyNumberFormat="1" applyFont="1" applyFill="1" applyBorder="1" applyAlignment="1">
      <alignment vertical="top" wrapText="1"/>
    </xf>
    <xf numFmtId="49" fontId="4" fillId="0" borderId="1" xfId="0" applyNumberFormat="1" applyFont="1" applyFill="1" applyBorder="1" applyAlignment="1">
      <alignment horizontal="center" vertical="top"/>
    </xf>
    <xf numFmtId="1" fontId="4" fillId="0" borderId="1" xfId="0" applyNumberFormat="1" applyFont="1" applyFill="1" applyBorder="1" applyAlignment="1">
      <alignment horizontal="center"/>
    </xf>
    <xf numFmtId="1" fontId="0" fillId="0" borderId="1" xfId="0" applyNumberFormat="1" applyFill="1" applyBorder="1" applyAlignment="1">
      <alignment horizontal="center" wrapText="1"/>
    </xf>
    <xf numFmtId="0" fontId="4" fillId="0" borderId="1" xfId="0" applyNumberFormat="1" applyFont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 vertical="top" wrapText="1"/>
    </xf>
    <xf numFmtId="14" fontId="3" fillId="0" borderId="1" xfId="0" applyNumberFormat="1" applyFont="1" applyFill="1" applyBorder="1" applyAlignment="1">
      <alignment horizontal="center" vertical="top"/>
    </xf>
    <xf numFmtId="0" fontId="3" fillId="0" borderId="0" xfId="0" applyNumberFormat="1" applyFont="1" applyFill="1" applyBorder="1" applyAlignment="1"/>
    <xf numFmtId="0" fontId="3" fillId="0" borderId="1" xfId="0" applyNumberFormat="1" applyFont="1" applyFill="1" applyBorder="1" applyAlignment="1">
      <alignment vertical="top" wrapText="1"/>
    </xf>
    <xf numFmtId="0" fontId="3" fillId="0" borderId="1" xfId="0" applyNumberFormat="1" applyFont="1" applyFill="1" applyBorder="1" applyAlignment="1"/>
    <xf numFmtId="0" fontId="3" fillId="0" borderId="1" xfId="0" applyNumberFormat="1" applyFont="1" applyFill="1" applyBorder="1" applyAlignment="1">
      <alignment horizontal="right"/>
    </xf>
    <xf numFmtId="14" fontId="3" fillId="0" borderId="0" xfId="0" applyNumberFormat="1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 vertical="top"/>
    </xf>
    <xf numFmtId="14" fontId="4" fillId="0" borderId="0" xfId="0" applyNumberFormat="1" applyFont="1" applyFill="1" applyBorder="1" applyAlignment="1">
      <alignment horizontal="center" vertical="top"/>
    </xf>
    <xf numFmtId="39" fontId="4" fillId="0" borderId="0" xfId="0" applyNumberFormat="1" applyFont="1" applyFill="1" applyBorder="1" applyAlignment="1">
      <alignment horizontal="center" vertical="top"/>
    </xf>
    <xf numFmtId="0" fontId="4" fillId="0" borderId="1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/>
    <xf numFmtId="0" fontId="0" fillId="0" borderId="1" xfId="0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3" fillId="0" borderId="1" xfId="0" applyNumberFormat="1" applyFont="1" applyFill="1" applyBorder="1" applyAlignment="1">
      <alignment horizontal="right"/>
    </xf>
    <xf numFmtId="1" fontId="4" fillId="0" borderId="1" xfId="0" applyNumberFormat="1" applyFont="1" applyFill="1" applyBorder="1" applyAlignment="1"/>
    <xf numFmtId="49" fontId="3" fillId="3" borderId="1" xfId="0" applyNumberFormat="1" applyFont="1" applyFill="1" applyBorder="1" applyAlignment="1">
      <alignment horizontal="center" vertical="top"/>
    </xf>
    <xf numFmtId="0" fontId="0" fillId="3" borderId="1" xfId="0" applyNumberFormat="1" applyFont="1" applyFill="1" applyBorder="1" applyAlignment="1">
      <alignment horizontal="center" vertical="top"/>
    </xf>
    <xf numFmtId="14" fontId="0" fillId="3" borderId="1" xfId="0" applyNumberFormat="1" applyFont="1" applyFill="1" applyBorder="1" applyAlignment="1">
      <alignment horizontal="center" vertical="top"/>
    </xf>
    <xf numFmtId="0" fontId="0" fillId="3" borderId="1" xfId="0" applyNumberFormat="1" applyFont="1" applyFill="1" applyBorder="1" applyAlignment="1"/>
    <xf numFmtId="1" fontId="0" fillId="3" borderId="1" xfId="0" applyNumberFormat="1" applyFont="1" applyFill="1" applyBorder="1" applyAlignment="1">
      <alignment horizontal="center" vertical="top"/>
    </xf>
    <xf numFmtId="1" fontId="0" fillId="3" borderId="1" xfId="0" applyNumberFormat="1" applyFont="1" applyFill="1" applyBorder="1" applyAlignment="1"/>
    <xf numFmtId="1" fontId="0" fillId="3" borderId="1" xfId="0" applyNumberFormat="1" applyFill="1" applyBorder="1" applyAlignment="1">
      <alignment horizontal="center" wrapText="1"/>
    </xf>
    <xf numFmtId="1" fontId="0" fillId="3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 wrapText="1"/>
    </xf>
    <xf numFmtId="1" fontId="2" fillId="3" borderId="1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vertical="top"/>
    </xf>
    <xf numFmtId="0" fontId="0" fillId="2" borderId="1" xfId="0" applyNumberFormat="1" applyFont="1" applyFill="1" applyBorder="1" applyAlignment="1">
      <alignment horizontal="center" vertical="top"/>
    </xf>
    <xf numFmtId="14" fontId="0" fillId="2" borderId="1" xfId="0" applyNumberFormat="1" applyFont="1" applyFill="1" applyBorder="1" applyAlignment="1">
      <alignment horizontal="center" vertical="top"/>
    </xf>
    <xf numFmtId="0" fontId="0" fillId="2" borderId="1" xfId="0" applyNumberFormat="1" applyFont="1" applyFill="1" applyBorder="1" applyAlignment="1"/>
    <xf numFmtId="1" fontId="0" fillId="2" borderId="1" xfId="0" applyNumberFormat="1" applyFont="1" applyFill="1" applyBorder="1" applyAlignment="1"/>
    <xf numFmtId="1" fontId="0" fillId="2" borderId="1" xfId="0" applyNumberFormat="1" applyFont="1" applyFill="1" applyBorder="1" applyAlignment="1">
      <alignment horizontal="center"/>
    </xf>
    <xf numFmtId="49" fontId="3" fillId="4" borderId="1" xfId="0" applyNumberFormat="1" applyFont="1" applyFill="1" applyBorder="1" applyAlignment="1">
      <alignment horizontal="center" vertical="top"/>
    </xf>
    <xf numFmtId="0" fontId="3" fillId="4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top"/>
    </xf>
    <xf numFmtId="0" fontId="3" fillId="4" borderId="1" xfId="0" applyNumberFormat="1" applyFont="1" applyFill="1" applyBorder="1" applyAlignment="1"/>
    <xf numFmtId="1" fontId="3" fillId="4" borderId="1" xfId="0" applyNumberFormat="1" applyFont="1" applyFill="1" applyBorder="1" applyAlignment="1">
      <alignment horizontal="center" vertical="top"/>
    </xf>
    <xf numFmtId="1" fontId="3" fillId="4" borderId="1" xfId="0" applyNumberFormat="1" applyFont="1" applyFill="1" applyBorder="1" applyAlignment="1"/>
    <xf numFmtId="1" fontId="3" fillId="4" borderId="1" xfId="0" applyNumberFormat="1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wrapText="1"/>
    </xf>
    <xf numFmtId="1" fontId="3" fillId="4" borderId="1" xfId="0" applyNumberFormat="1" applyFont="1" applyFill="1" applyBorder="1" applyAlignment="1">
      <alignment horizontal="center"/>
    </xf>
    <xf numFmtId="1" fontId="0" fillId="0" borderId="0" xfId="1" applyNumberFormat="1" applyFont="1" applyFill="1" applyBorder="1" applyAlignment="1">
      <alignment vertical="top" wrapText="1"/>
    </xf>
    <xf numFmtId="0" fontId="4" fillId="0" borderId="2" xfId="0" applyNumberFormat="1" applyFont="1" applyFill="1" applyBorder="1" applyAlignment="1">
      <alignment horizontal="center"/>
    </xf>
    <xf numFmtId="0" fontId="4" fillId="0" borderId="4" xfId="0" applyNumberFormat="1" applyFont="1" applyFill="1" applyBorder="1" applyAlignment="1">
      <alignment horizontal="center"/>
    </xf>
    <xf numFmtId="0" fontId="4" fillId="0" borderId="3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 vertical="top"/>
    </xf>
    <xf numFmtId="0" fontId="4" fillId="0" borderId="0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 vertical="top" wrapText="1"/>
    </xf>
    <xf numFmtId="0" fontId="3" fillId="0" borderId="5" xfId="0" applyNumberFormat="1" applyFont="1" applyFill="1" applyBorder="1" applyAlignment="1">
      <alignment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17</xdr:row>
          <xdr:rowOff>0</xdr:rowOff>
        </xdr:from>
        <xdr:to>
          <xdr:col>11</xdr:col>
          <xdr:colOff>257175</xdr:colOff>
          <xdr:row>18</xdr:row>
          <xdr:rowOff>85725</xdr:rowOff>
        </xdr:to>
        <xdr:sp macro="" textlink="">
          <xdr:nvSpPr>
            <xdr:cNvPr id="3079" name="Control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3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18</xdr:row>
          <xdr:rowOff>0</xdr:rowOff>
        </xdr:from>
        <xdr:to>
          <xdr:col>11</xdr:col>
          <xdr:colOff>257175</xdr:colOff>
          <xdr:row>18</xdr:row>
          <xdr:rowOff>247650</xdr:rowOff>
        </xdr:to>
        <xdr:sp macro="" textlink="">
          <xdr:nvSpPr>
            <xdr:cNvPr id="3080" name="Control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3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19</xdr:row>
          <xdr:rowOff>0</xdr:rowOff>
        </xdr:from>
        <xdr:to>
          <xdr:col>11</xdr:col>
          <xdr:colOff>257175</xdr:colOff>
          <xdr:row>20</xdr:row>
          <xdr:rowOff>85725</xdr:rowOff>
        </xdr:to>
        <xdr:sp macro="" textlink="">
          <xdr:nvSpPr>
            <xdr:cNvPr id="3081" name="Control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3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20</xdr:row>
          <xdr:rowOff>0</xdr:rowOff>
        </xdr:from>
        <xdr:to>
          <xdr:col>11</xdr:col>
          <xdr:colOff>257175</xdr:colOff>
          <xdr:row>21</xdr:row>
          <xdr:rowOff>85725</xdr:rowOff>
        </xdr:to>
        <xdr:sp macro="" textlink="">
          <xdr:nvSpPr>
            <xdr:cNvPr id="3082" name="Control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3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21</xdr:row>
          <xdr:rowOff>0</xdr:rowOff>
        </xdr:from>
        <xdr:to>
          <xdr:col>11</xdr:col>
          <xdr:colOff>257175</xdr:colOff>
          <xdr:row>22</xdr:row>
          <xdr:rowOff>85725</xdr:rowOff>
        </xdr:to>
        <xdr:sp macro="" textlink="">
          <xdr:nvSpPr>
            <xdr:cNvPr id="3083" name="Control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3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8</xdr:row>
          <xdr:rowOff>0</xdr:rowOff>
        </xdr:from>
        <xdr:to>
          <xdr:col>12</xdr:col>
          <xdr:colOff>257175</xdr:colOff>
          <xdr:row>9</xdr:row>
          <xdr:rowOff>85725</xdr:rowOff>
        </xdr:to>
        <xdr:sp macro="" textlink="">
          <xdr:nvSpPr>
            <xdr:cNvPr id="4097" name="Control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4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10</xdr:row>
          <xdr:rowOff>0</xdr:rowOff>
        </xdr:from>
        <xdr:to>
          <xdr:col>12</xdr:col>
          <xdr:colOff>257175</xdr:colOff>
          <xdr:row>11</xdr:row>
          <xdr:rowOff>85725</xdr:rowOff>
        </xdr:to>
        <xdr:sp macro="" textlink="">
          <xdr:nvSpPr>
            <xdr:cNvPr id="4098" name="Control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4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11</xdr:row>
          <xdr:rowOff>0</xdr:rowOff>
        </xdr:from>
        <xdr:to>
          <xdr:col>12</xdr:col>
          <xdr:colOff>257175</xdr:colOff>
          <xdr:row>12</xdr:row>
          <xdr:rowOff>85725</xdr:rowOff>
        </xdr:to>
        <xdr:sp macro="" textlink="">
          <xdr:nvSpPr>
            <xdr:cNvPr id="4099" name="Control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4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12</xdr:row>
          <xdr:rowOff>0</xdr:rowOff>
        </xdr:from>
        <xdr:to>
          <xdr:col>12</xdr:col>
          <xdr:colOff>257175</xdr:colOff>
          <xdr:row>13</xdr:row>
          <xdr:rowOff>85725</xdr:rowOff>
        </xdr:to>
        <xdr:sp macro="" textlink="">
          <xdr:nvSpPr>
            <xdr:cNvPr id="4100" name="Control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4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13</xdr:row>
          <xdr:rowOff>0</xdr:rowOff>
        </xdr:from>
        <xdr:to>
          <xdr:col>12</xdr:col>
          <xdr:colOff>257175</xdr:colOff>
          <xdr:row>14</xdr:row>
          <xdr:rowOff>85725</xdr:rowOff>
        </xdr:to>
        <xdr:sp macro="" textlink="">
          <xdr:nvSpPr>
            <xdr:cNvPr id="4101" name="Control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4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14</xdr:row>
          <xdr:rowOff>0</xdr:rowOff>
        </xdr:from>
        <xdr:to>
          <xdr:col>12</xdr:col>
          <xdr:colOff>257175</xdr:colOff>
          <xdr:row>15</xdr:row>
          <xdr:rowOff>19050</xdr:rowOff>
        </xdr:to>
        <xdr:sp macro="" textlink="">
          <xdr:nvSpPr>
            <xdr:cNvPr id="4102" name="Control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4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15</xdr:row>
          <xdr:rowOff>0</xdr:rowOff>
        </xdr:from>
        <xdr:to>
          <xdr:col>12</xdr:col>
          <xdr:colOff>257175</xdr:colOff>
          <xdr:row>15</xdr:row>
          <xdr:rowOff>247650</xdr:rowOff>
        </xdr:to>
        <xdr:sp macro="" textlink="">
          <xdr:nvSpPr>
            <xdr:cNvPr id="4103" name="Control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4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13" Type="http://schemas.openxmlformats.org/officeDocument/2006/relationships/control" Target="../activeX/activeX3.xml"/><Relationship Id="rId3" Type="http://schemas.openxmlformats.org/officeDocument/2006/relationships/hyperlink" Target="https://invoice.zoho.in/app/60014006683" TargetMode="External"/><Relationship Id="rId7" Type="http://schemas.openxmlformats.org/officeDocument/2006/relationships/hyperlink" Target="https://invoice.zoho.in/app/60014006683" TargetMode="External"/><Relationship Id="rId12" Type="http://schemas.openxmlformats.org/officeDocument/2006/relationships/control" Target="../activeX/activeX2.xml"/><Relationship Id="rId2" Type="http://schemas.openxmlformats.org/officeDocument/2006/relationships/hyperlink" Target="https://invoice.zoho.in/app/60014006683" TargetMode="External"/><Relationship Id="rId1" Type="http://schemas.openxmlformats.org/officeDocument/2006/relationships/hyperlink" Target="https://invoice.zoho.in/app/60014006683" TargetMode="External"/><Relationship Id="rId6" Type="http://schemas.openxmlformats.org/officeDocument/2006/relationships/hyperlink" Target="https://invoice.zoho.in/app/60014006683" TargetMode="External"/><Relationship Id="rId11" Type="http://schemas.openxmlformats.org/officeDocument/2006/relationships/image" Target="../media/image1.emf"/><Relationship Id="rId5" Type="http://schemas.openxmlformats.org/officeDocument/2006/relationships/hyperlink" Target="https://invoice.zoho.in/app/60014006683" TargetMode="External"/><Relationship Id="rId15" Type="http://schemas.openxmlformats.org/officeDocument/2006/relationships/control" Target="../activeX/activeX5.xml"/><Relationship Id="rId10" Type="http://schemas.openxmlformats.org/officeDocument/2006/relationships/control" Target="../activeX/activeX1.xml"/><Relationship Id="rId4" Type="http://schemas.openxmlformats.org/officeDocument/2006/relationships/hyperlink" Target="https://invoice.zoho.in/app/60014006683" TargetMode="External"/><Relationship Id="rId9" Type="http://schemas.openxmlformats.org/officeDocument/2006/relationships/vmlDrawing" Target="../drawings/vmlDrawing1.vml"/><Relationship Id="rId14" Type="http://schemas.openxmlformats.org/officeDocument/2006/relationships/control" Target="../activeX/activeX4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.vml"/><Relationship Id="rId13" Type="http://schemas.openxmlformats.org/officeDocument/2006/relationships/control" Target="../activeX/activeX9.xml"/><Relationship Id="rId3" Type="http://schemas.openxmlformats.org/officeDocument/2006/relationships/hyperlink" Target="https://invoice.zoho.in/app/60014006683" TargetMode="External"/><Relationship Id="rId7" Type="http://schemas.openxmlformats.org/officeDocument/2006/relationships/drawing" Target="../drawings/drawing2.xml"/><Relationship Id="rId12" Type="http://schemas.openxmlformats.org/officeDocument/2006/relationships/control" Target="../activeX/activeX8.xml"/><Relationship Id="rId2" Type="http://schemas.openxmlformats.org/officeDocument/2006/relationships/hyperlink" Target="https://invoice.zoho.in/app/60014006683" TargetMode="External"/><Relationship Id="rId16" Type="http://schemas.openxmlformats.org/officeDocument/2006/relationships/control" Target="../activeX/activeX12.xml"/><Relationship Id="rId1" Type="http://schemas.openxmlformats.org/officeDocument/2006/relationships/hyperlink" Target="https://invoice.zoho.in/app/60014006683" TargetMode="External"/><Relationship Id="rId6" Type="http://schemas.openxmlformats.org/officeDocument/2006/relationships/hyperlink" Target="https://invoice.zoho.in/app/60014006683" TargetMode="External"/><Relationship Id="rId11" Type="http://schemas.openxmlformats.org/officeDocument/2006/relationships/control" Target="../activeX/activeX7.xml"/><Relationship Id="rId5" Type="http://schemas.openxmlformats.org/officeDocument/2006/relationships/hyperlink" Target="https://invoice.zoho.in/app/60014006683" TargetMode="External"/><Relationship Id="rId15" Type="http://schemas.openxmlformats.org/officeDocument/2006/relationships/control" Target="../activeX/activeX11.xml"/><Relationship Id="rId10" Type="http://schemas.openxmlformats.org/officeDocument/2006/relationships/image" Target="../media/image1.emf"/><Relationship Id="rId4" Type="http://schemas.openxmlformats.org/officeDocument/2006/relationships/hyperlink" Target="https://invoice.zoho.in/app/60014006683" TargetMode="External"/><Relationship Id="rId9" Type="http://schemas.openxmlformats.org/officeDocument/2006/relationships/control" Target="../activeX/activeX6.xml"/><Relationship Id="rId14" Type="http://schemas.openxmlformats.org/officeDocument/2006/relationships/control" Target="../activeX/activeX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7"/>
  <sheetViews>
    <sheetView workbookViewId="0">
      <selection activeCell="F15" sqref="F15"/>
    </sheetView>
  </sheetViews>
  <sheetFormatPr defaultRowHeight="12.75" x14ac:dyDescent="0.2"/>
  <cols>
    <col min="2" max="2" width="45.7109375" customWidth="1"/>
  </cols>
  <sheetData>
    <row r="2" spans="1:3" x14ac:dyDescent="0.2">
      <c r="A2" s="39" t="s">
        <v>70</v>
      </c>
      <c r="B2" s="39" t="s">
        <v>0</v>
      </c>
      <c r="C2" s="39" t="s">
        <v>69</v>
      </c>
    </row>
    <row r="3" spans="1:3" x14ac:dyDescent="0.2">
      <c r="A3" s="44">
        <v>1</v>
      </c>
      <c r="B3" s="11" t="s">
        <v>11</v>
      </c>
      <c r="C3" s="54">
        <f>+'Market Xcel '!M22</f>
        <v>130471</v>
      </c>
    </row>
    <row r="4" spans="1:3" x14ac:dyDescent="0.2">
      <c r="A4" s="44">
        <v>2</v>
      </c>
      <c r="B4" s="44" t="s">
        <v>30</v>
      </c>
      <c r="C4" s="54">
        <f>+Predictvu!L17</f>
        <v>89878</v>
      </c>
    </row>
    <row r="5" spans="1:3" x14ac:dyDescent="0.2">
      <c r="A5" s="44">
        <v>3</v>
      </c>
      <c r="B5" s="44" t="s">
        <v>35</v>
      </c>
      <c r="C5" s="36">
        <f>+Ezeeetail!H20</f>
        <v>172350</v>
      </c>
    </row>
    <row r="6" spans="1:3" x14ac:dyDescent="0.2">
      <c r="A6" s="44">
        <v>4</v>
      </c>
      <c r="B6" s="44" t="s">
        <v>52</v>
      </c>
      <c r="C6" s="36">
        <f>+Techilogy!H20</f>
        <v>160412</v>
      </c>
    </row>
    <row r="7" spans="1:3" x14ac:dyDescent="0.2">
      <c r="A7" s="82" t="s">
        <v>65</v>
      </c>
      <c r="B7" s="83"/>
      <c r="C7" s="55">
        <f>SUM(C3:C6)</f>
        <v>553111</v>
      </c>
    </row>
  </sheetData>
  <mergeCells count="1">
    <mergeCell ref="A7:B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8"/>
  <sheetViews>
    <sheetView tabSelected="1" zoomScaleNormal="100" workbookViewId="0">
      <selection activeCell="O10" sqref="O10"/>
    </sheetView>
  </sheetViews>
  <sheetFormatPr defaultRowHeight="12.75" x14ac:dyDescent="0.2"/>
  <cols>
    <col min="1" max="1" width="27.42578125" style="1" customWidth="1"/>
    <col min="2" max="2" width="14" style="1" bestFit="1" customWidth="1"/>
    <col min="3" max="3" width="10" style="2" bestFit="1" customWidth="1"/>
    <col min="4" max="4" width="14.28515625" style="3" customWidth="1"/>
    <col min="5" max="5" width="6" hidden="1" bestFit="1" customWidth="1"/>
    <col min="6" max="7" width="10" style="3" bestFit="1" customWidth="1"/>
    <col min="8" max="8" width="16" hidden="1" bestFit="1" customWidth="1"/>
    <col min="9" max="9" width="11" style="3" bestFit="1" customWidth="1"/>
    <col min="10" max="11" width="11" style="3" customWidth="1"/>
    <col min="12" max="12" width="11.140625" style="1" customWidth="1"/>
    <col min="13" max="13" width="8.7109375" style="13" customWidth="1"/>
    <col min="14" max="14" width="24.5703125" customWidth="1"/>
  </cols>
  <sheetData>
    <row r="1" spans="1:14" x14ac:dyDescent="0.2">
      <c r="A1" s="3"/>
      <c r="C1" s="1"/>
      <c r="D1" s="27" t="s">
        <v>11</v>
      </c>
      <c r="E1" s="1"/>
      <c r="F1" s="1"/>
    </row>
    <row r="2" spans="1:14" ht="13.5" thickBot="1" x14ac:dyDescent="0.25">
      <c r="A2" s="45" t="s">
        <v>68</v>
      </c>
      <c r="B2" s="45"/>
      <c r="C2" s="46"/>
      <c r="D2" s="47"/>
      <c r="E2" s="50"/>
      <c r="F2" s="47"/>
      <c r="G2" s="47"/>
      <c r="H2" s="50"/>
      <c r="I2" s="47"/>
      <c r="J2" s="47"/>
      <c r="K2" s="47"/>
      <c r="L2" s="45"/>
      <c r="M2" s="42"/>
    </row>
    <row r="3" spans="1:14" s="4" customFormat="1" ht="26.25" thickBot="1" x14ac:dyDescent="0.25">
      <c r="A3" s="26" t="s">
        <v>51</v>
      </c>
      <c r="B3" s="48" t="s">
        <v>1</v>
      </c>
      <c r="C3" s="26" t="s">
        <v>2</v>
      </c>
      <c r="D3" s="48" t="s">
        <v>69</v>
      </c>
      <c r="E3" s="26" t="s">
        <v>3</v>
      </c>
      <c r="F3" s="26" t="s">
        <v>4</v>
      </c>
      <c r="G3" s="26" t="s">
        <v>5</v>
      </c>
      <c r="H3" s="26" t="s">
        <v>7</v>
      </c>
      <c r="I3" s="48" t="s">
        <v>8</v>
      </c>
      <c r="J3" s="48" t="s">
        <v>24</v>
      </c>
      <c r="K3" s="48" t="s">
        <v>27</v>
      </c>
      <c r="L3" s="48" t="s">
        <v>10</v>
      </c>
      <c r="M3" s="87" t="s">
        <v>9</v>
      </c>
      <c r="N3" s="88" t="s">
        <v>72</v>
      </c>
    </row>
    <row r="4" spans="1:14" s="4" customFormat="1" ht="25.5" x14ac:dyDescent="0.2">
      <c r="A4" s="26" t="s">
        <v>25</v>
      </c>
      <c r="B4" s="6"/>
      <c r="C4" s="5"/>
      <c r="D4" s="6"/>
      <c r="E4" s="5"/>
      <c r="F4" s="15"/>
      <c r="G4" s="15"/>
      <c r="H4" s="15"/>
      <c r="I4" s="16"/>
      <c r="J4" s="17"/>
      <c r="K4" s="17"/>
      <c r="L4" s="16"/>
      <c r="M4" s="17">
        <v>58842</v>
      </c>
      <c r="N4" s="81" t="s">
        <v>71</v>
      </c>
    </row>
    <row r="5" spans="1:14" x14ac:dyDescent="0.2">
      <c r="A5" s="56" t="s">
        <v>28</v>
      </c>
      <c r="B5" s="57">
        <v>5</v>
      </c>
      <c r="C5" s="58" t="s">
        <v>16</v>
      </c>
      <c r="D5" s="57">
        <v>25000</v>
      </c>
      <c r="E5" s="59">
        <v>0</v>
      </c>
      <c r="F5" s="60">
        <v>2250</v>
      </c>
      <c r="G5" s="60">
        <v>2250</v>
      </c>
      <c r="H5" s="61">
        <v>0</v>
      </c>
      <c r="I5" s="60">
        <v>29500</v>
      </c>
      <c r="J5" s="60"/>
      <c r="K5" s="60">
        <f>+I5-J5</f>
        <v>29500</v>
      </c>
      <c r="L5" s="62">
        <v>0</v>
      </c>
      <c r="M5" s="63">
        <f>+M4+K5-L5</f>
        <v>88342</v>
      </c>
    </row>
    <row r="6" spans="1:14" x14ac:dyDescent="0.2">
      <c r="A6" s="56" t="s">
        <v>28</v>
      </c>
      <c r="B6" s="57">
        <v>43</v>
      </c>
      <c r="C6" s="58" t="s">
        <v>14</v>
      </c>
      <c r="D6" s="57">
        <v>37500</v>
      </c>
      <c r="E6" s="59">
        <v>0</v>
      </c>
      <c r="F6" s="60">
        <v>3375</v>
      </c>
      <c r="G6" s="60">
        <v>3375</v>
      </c>
      <c r="H6" s="61">
        <v>0</v>
      </c>
      <c r="I6" s="60">
        <v>44250</v>
      </c>
      <c r="J6" s="60">
        <f>+D6*10%</f>
        <v>3750</v>
      </c>
      <c r="K6" s="60">
        <f t="shared" ref="K6:K20" si="0">+I6-J6</f>
        <v>40500</v>
      </c>
      <c r="L6" s="62">
        <v>0</v>
      </c>
      <c r="M6" s="63">
        <f t="shared" ref="M6:M21" si="1">+M5+K6-L6</f>
        <v>128842</v>
      </c>
    </row>
    <row r="7" spans="1:14" x14ac:dyDescent="0.2">
      <c r="A7" s="56" t="s">
        <v>29</v>
      </c>
      <c r="B7" s="56" t="s">
        <v>22</v>
      </c>
      <c r="C7" s="58" t="s">
        <v>14</v>
      </c>
      <c r="D7" s="57">
        <v>412</v>
      </c>
      <c r="E7" s="64"/>
      <c r="F7" s="65"/>
      <c r="G7" s="65"/>
      <c r="H7" s="65"/>
      <c r="I7" s="60">
        <v>412</v>
      </c>
      <c r="J7" s="60"/>
      <c r="K7" s="60">
        <f t="shared" si="0"/>
        <v>412</v>
      </c>
      <c r="L7" s="62">
        <v>0</v>
      </c>
      <c r="M7" s="63">
        <f t="shared" si="1"/>
        <v>129254</v>
      </c>
    </row>
    <row r="8" spans="1:14" x14ac:dyDescent="0.2">
      <c r="A8" s="56" t="s">
        <v>28</v>
      </c>
      <c r="B8" s="57">
        <v>64</v>
      </c>
      <c r="C8" s="58" t="s">
        <v>17</v>
      </c>
      <c r="D8" s="57">
        <v>50000</v>
      </c>
      <c r="E8" s="59">
        <v>0</v>
      </c>
      <c r="F8" s="60">
        <v>4500</v>
      </c>
      <c r="G8" s="60">
        <v>4500</v>
      </c>
      <c r="H8" s="61">
        <v>0</v>
      </c>
      <c r="I8" s="60">
        <v>59000</v>
      </c>
      <c r="J8" s="60">
        <f>+D8*10%</f>
        <v>5000</v>
      </c>
      <c r="K8" s="60">
        <f t="shared" si="0"/>
        <v>54000</v>
      </c>
      <c r="L8" s="62">
        <v>0</v>
      </c>
      <c r="M8" s="63">
        <f t="shared" si="1"/>
        <v>183254</v>
      </c>
    </row>
    <row r="9" spans="1:14" x14ac:dyDescent="0.2">
      <c r="A9" s="11" t="s">
        <v>26</v>
      </c>
      <c r="B9" s="8"/>
      <c r="C9" s="9">
        <v>44844</v>
      </c>
      <c r="D9" s="8"/>
      <c r="E9" s="10"/>
      <c r="F9" s="18"/>
      <c r="G9" s="18"/>
      <c r="H9" s="19"/>
      <c r="I9" s="18"/>
      <c r="J9" s="18"/>
      <c r="K9" s="18">
        <f t="shared" si="0"/>
        <v>0</v>
      </c>
      <c r="L9" s="20">
        <v>58613</v>
      </c>
      <c r="M9" s="21">
        <f t="shared" si="1"/>
        <v>124641</v>
      </c>
    </row>
    <row r="10" spans="1:14" x14ac:dyDescent="0.2">
      <c r="A10" s="66" t="s">
        <v>28</v>
      </c>
      <c r="B10" s="67">
        <v>72</v>
      </c>
      <c r="C10" s="68" t="s">
        <v>19</v>
      </c>
      <c r="D10" s="67">
        <v>28000</v>
      </c>
      <c r="E10" s="69">
        <v>0</v>
      </c>
      <c r="F10" s="23">
        <v>2520</v>
      </c>
      <c r="G10" s="23">
        <v>2520</v>
      </c>
      <c r="H10" s="70">
        <v>0</v>
      </c>
      <c r="I10" s="23">
        <v>33040</v>
      </c>
      <c r="J10" s="23"/>
      <c r="K10" s="23">
        <f t="shared" si="0"/>
        <v>33040</v>
      </c>
      <c r="L10" s="24">
        <v>0</v>
      </c>
      <c r="M10" s="71">
        <f t="shared" si="1"/>
        <v>157681</v>
      </c>
      <c r="N10" s="33" t="s">
        <v>73</v>
      </c>
    </row>
    <row r="11" spans="1:14" x14ac:dyDescent="0.2">
      <c r="A11" s="56" t="s">
        <v>29</v>
      </c>
      <c r="B11" s="56" t="s">
        <v>23</v>
      </c>
      <c r="C11" s="58" t="s">
        <v>19</v>
      </c>
      <c r="D11" s="57">
        <v>412</v>
      </c>
      <c r="E11" s="59"/>
      <c r="F11" s="60"/>
      <c r="G11" s="60"/>
      <c r="H11" s="61"/>
      <c r="I11" s="60">
        <v>412</v>
      </c>
      <c r="J11" s="60"/>
      <c r="K11" s="60">
        <f t="shared" si="0"/>
        <v>412</v>
      </c>
      <c r="L11" s="62">
        <v>0</v>
      </c>
      <c r="M11" s="63">
        <f t="shared" si="1"/>
        <v>158093</v>
      </c>
    </row>
    <row r="12" spans="1:14" x14ac:dyDescent="0.2">
      <c r="A12" s="66" t="s">
        <v>28</v>
      </c>
      <c r="B12" s="67">
        <v>110</v>
      </c>
      <c r="C12" s="68" t="s">
        <v>13</v>
      </c>
      <c r="D12" s="67">
        <v>25000</v>
      </c>
      <c r="E12" s="69">
        <v>0</v>
      </c>
      <c r="F12" s="23">
        <v>2250</v>
      </c>
      <c r="G12" s="23">
        <v>2250</v>
      </c>
      <c r="H12" s="70">
        <v>0</v>
      </c>
      <c r="I12" s="23">
        <v>29500</v>
      </c>
      <c r="J12" s="23"/>
      <c r="K12" s="23">
        <f t="shared" si="0"/>
        <v>29500</v>
      </c>
      <c r="L12" s="24">
        <v>0</v>
      </c>
      <c r="M12" s="71">
        <f t="shared" si="1"/>
        <v>187593</v>
      </c>
      <c r="N12" s="33" t="s">
        <v>73</v>
      </c>
    </row>
    <row r="13" spans="1:14" x14ac:dyDescent="0.2">
      <c r="A13" s="11" t="s">
        <v>26</v>
      </c>
      <c r="B13" s="8"/>
      <c r="C13" s="9">
        <v>45007</v>
      </c>
      <c r="D13" s="8"/>
      <c r="E13" s="10"/>
      <c r="F13" s="18"/>
      <c r="G13" s="18"/>
      <c r="H13" s="19"/>
      <c r="I13" s="18"/>
      <c r="J13" s="18"/>
      <c r="K13" s="18">
        <f t="shared" si="0"/>
        <v>0</v>
      </c>
      <c r="L13" s="24">
        <v>54412</v>
      </c>
      <c r="M13" s="21">
        <f t="shared" si="1"/>
        <v>133181</v>
      </c>
    </row>
    <row r="14" spans="1:14" x14ac:dyDescent="0.2">
      <c r="A14" s="56" t="s">
        <v>28</v>
      </c>
      <c r="B14" s="57">
        <v>11</v>
      </c>
      <c r="C14" s="58" t="s">
        <v>12</v>
      </c>
      <c r="D14" s="57">
        <v>25000</v>
      </c>
      <c r="E14" s="59">
        <v>0</v>
      </c>
      <c r="F14" s="60">
        <v>2250</v>
      </c>
      <c r="G14" s="60">
        <v>2250</v>
      </c>
      <c r="H14" s="61">
        <v>0</v>
      </c>
      <c r="I14" s="60">
        <v>29500</v>
      </c>
      <c r="J14" s="60"/>
      <c r="K14" s="60">
        <f t="shared" si="0"/>
        <v>29500</v>
      </c>
      <c r="L14" s="62">
        <v>0</v>
      </c>
      <c r="M14" s="63">
        <f t="shared" si="1"/>
        <v>162681</v>
      </c>
    </row>
    <row r="15" spans="1:14" x14ac:dyDescent="0.2">
      <c r="A15" s="11" t="s">
        <v>26</v>
      </c>
      <c r="B15" s="8"/>
      <c r="C15" s="9">
        <v>45065</v>
      </c>
      <c r="D15" s="8"/>
      <c r="E15" s="10"/>
      <c r="F15" s="18"/>
      <c r="G15" s="18"/>
      <c r="H15" s="19"/>
      <c r="I15" s="18"/>
      <c r="J15" s="18"/>
      <c r="K15" s="18">
        <f t="shared" si="0"/>
        <v>0</v>
      </c>
      <c r="L15" s="24">
        <v>54000</v>
      </c>
      <c r="M15" s="21">
        <f t="shared" si="1"/>
        <v>108681</v>
      </c>
    </row>
    <row r="16" spans="1:14" x14ac:dyDescent="0.2">
      <c r="A16" s="56" t="s">
        <v>28</v>
      </c>
      <c r="B16" s="57">
        <v>48</v>
      </c>
      <c r="C16" s="58" t="s">
        <v>15</v>
      </c>
      <c r="D16" s="57">
        <v>25000</v>
      </c>
      <c r="E16" s="59">
        <v>0</v>
      </c>
      <c r="F16" s="60">
        <v>2250</v>
      </c>
      <c r="G16" s="60">
        <v>2250</v>
      </c>
      <c r="H16" s="61">
        <v>0</v>
      </c>
      <c r="I16" s="60">
        <v>29500</v>
      </c>
      <c r="J16" s="60"/>
      <c r="K16" s="60">
        <f t="shared" si="0"/>
        <v>29500</v>
      </c>
      <c r="L16" s="62">
        <v>0</v>
      </c>
      <c r="M16" s="63">
        <f t="shared" si="1"/>
        <v>138181</v>
      </c>
    </row>
    <row r="17" spans="1:14" x14ac:dyDescent="0.2">
      <c r="A17" s="56" t="s">
        <v>28</v>
      </c>
      <c r="B17" s="57">
        <v>64</v>
      </c>
      <c r="C17" s="58" t="s">
        <v>18</v>
      </c>
      <c r="D17" s="57">
        <v>12500</v>
      </c>
      <c r="E17" s="59">
        <v>0</v>
      </c>
      <c r="F17" s="60">
        <v>1125</v>
      </c>
      <c r="G17" s="60">
        <v>1125</v>
      </c>
      <c r="H17" s="61">
        <v>0</v>
      </c>
      <c r="I17" s="60">
        <v>14750</v>
      </c>
      <c r="J17" s="60"/>
      <c r="K17" s="60">
        <f t="shared" si="0"/>
        <v>14750</v>
      </c>
      <c r="L17" s="62">
        <v>0</v>
      </c>
      <c r="M17" s="63">
        <f t="shared" si="1"/>
        <v>152931</v>
      </c>
    </row>
    <row r="18" spans="1:14" x14ac:dyDescent="0.2">
      <c r="A18" s="66" t="s">
        <v>29</v>
      </c>
      <c r="B18" s="66" t="s">
        <v>21</v>
      </c>
      <c r="C18" s="68" t="s">
        <v>18</v>
      </c>
      <c r="D18" s="67">
        <v>408</v>
      </c>
      <c r="E18" s="69"/>
      <c r="F18" s="23"/>
      <c r="G18" s="23"/>
      <c r="H18" s="70"/>
      <c r="I18" s="23">
        <v>408</v>
      </c>
      <c r="J18" s="23"/>
      <c r="K18" s="23">
        <f t="shared" si="0"/>
        <v>408</v>
      </c>
      <c r="L18" s="24">
        <v>0</v>
      </c>
      <c r="M18" s="71">
        <f t="shared" si="1"/>
        <v>153339</v>
      </c>
      <c r="N18" s="33" t="s">
        <v>73</v>
      </c>
    </row>
    <row r="19" spans="1:14" x14ac:dyDescent="0.2">
      <c r="A19" s="56" t="s">
        <v>28</v>
      </c>
      <c r="B19" s="57">
        <v>97</v>
      </c>
      <c r="C19" s="58" t="s">
        <v>20</v>
      </c>
      <c r="D19" s="57">
        <v>25000</v>
      </c>
      <c r="E19" s="59">
        <v>0</v>
      </c>
      <c r="F19" s="60">
        <v>2250</v>
      </c>
      <c r="G19" s="60">
        <v>2250</v>
      </c>
      <c r="H19" s="61">
        <v>0</v>
      </c>
      <c r="I19" s="60">
        <v>29500</v>
      </c>
      <c r="J19" s="60"/>
      <c r="K19" s="60">
        <f t="shared" si="0"/>
        <v>29500</v>
      </c>
      <c r="L19" s="62">
        <v>0</v>
      </c>
      <c r="M19" s="63">
        <f t="shared" si="1"/>
        <v>182839</v>
      </c>
    </row>
    <row r="20" spans="1:14" x14ac:dyDescent="0.2">
      <c r="A20" s="72" t="s">
        <v>29</v>
      </c>
      <c r="B20" s="73" t="s">
        <v>23</v>
      </c>
      <c r="C20" s="74">
        <v>45209</v>
      </c>
      <c r="D20" s="73">
        <v>1632</v>
      </c>
      <c r="E20" s="75"/>
      <c r="F20" s="76"/>
      <c r="G20" s="76"/>
      <c r="H20" s="77"/>
      <c r="I20" s="78">
        <v>1632</v>
      </c>
      <c r="J20" s="76"/>
      <c r="K20" s="76">
        <f t="shared" si="0"/>
        <v>1632</v>
      </c>
      <c r="L20" s="79">
        <v>0</v>
      </c>
      <c r="M20" s="80">
        <f t="shared" si="1"/>
        <v>184471</v>
      </c>
    </row>
    <row r="21" spans="1:14" x14ac:dyDescent="0.2">
      <c r="A21" s="11" t="s">
        <v>26</v>
      </c>
      <c r="B21" s="7"/>
      <c r="C21" s="9">
        <v>45216</v>
      </c>
      <c r="D21" s="12"/>
      <c r="E21" s="10"/>
      <c r="F21" s="18"/>
      <c r="G21" s="18"/>
      <c r="H21" s="19"/>
      <c r="I21" s="18"/>
      <c r="J21" s="18"/>
      <c r="K21" s="18"/>
      <c r="L21" s="25">
        <v>54000</v>
      </c>
      <c r="M21" s="21">
        <f t="shared" si="1"/>
        <v>130471</v>
      </c>
    </row>
    <row r="22" spans="1:14" x14ac:dyDescent="0.2">
      <c r="A22" s="82" t="s">
        <v>65</v>
      </c>
      <c r="B22" s="84"/>
      <c r="C22" s="83"/>
      <c r="D22" s="12"/>
      <c r="E22" s="10"/>
      <c r="F22" s="18"/>
      <c r="G22" s="18"/>
      <c r="H22" s="19"/>
      <c r="I22" s="18"/>
      <c r="J22" s="18"/>
      <c r="K22" s="18"/>
      <c r="L22" s="18"/>
      <c r="M22" s="28">
        <f>+M21</f>
        <v>130471</v>
      </c>
    </row>
    <row r="28" spans="1:14" x14ac:dyDescent="0.2">
      <c r="I28" s="7"/>
    </row>
  </sheetData>
  <mergeCells count="1">
    <mergeCell ref="A22:C22"/>
  </mergeCells>
  <pageMargins left="0.39370078740157483" right="0.39370078740157483" top="0.98425196850393704" bottom="0.98425196850393704" header="0.51181102362204722" footer="0.51181102362204722"/>
  <pageSetup paperSize="9" scale="76" firstPageNumber="0" pageOrder="overThenDown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042B1-F90C-4106-A56E-4E99D6C7C769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7"/>
  <sheetViews>
    <sheetView zoomScaleNormal="100" workbookViewId="0">
      <selection sqref="A1:F1"/>
    </sheetView>
  </sheetViews>
  <sheetFormatPr defaultRowHeight="12.75" x14ac:dyDescent="0.2"/>
  <cols>
    <col min="1" max="1" width="27.42578125" style="1" customWidth="1"/>
    <col min="2" max="2" width="14" style="1" bestFit="1" customWidth="1"/>
    <col min="3" max="3" width="10" style="2" bestFit="1" customWidth="1"/>
    <col min="4" max="4" width="14.28515625" style="3" customWidth="1"/>
    <col min="5" max="5" width="6" hidden="1" bestFit="1" customWidth="1"/>
    <col min="6" max="6" width="10" style="3" bestFit="1" customWidth="1"/>
    <col min="7" max="7" width="16" hidden="1" bestFit="1" customWidth="1"/>
    <col min="8" max="8" width="11" style="3" bestFit="1" customWidth="1"/>
    <col min="9" max="10" width="11" style="3" customWidth="1"/>
    <col min="11" max="11" width="11.140625" style="1" customWidth="1"/>
    <col min="12" max="12" width="8.7109375" style="13" customWidth="1"/>
  </cols>
  <sheetData>
    <row r="1" spans="1:12" x14ac:dyDescent="0.2">
      <c r="A1" s="85" t="s">
        <v>30</v>
      </c>
      <c r="B1" s="85"/>
      <c r="C1" s="85"/>
      <c r="D1" s="85"/>
      <c r="E1" s="85"/>
      <c r="F1" s="85"/>
      <c r="G1" s="50"/>
      <c r="H1" s="47"/>
      <c r="I1" s="47"/>
      <c r="J1" s="47"/>
      <c r="K1" s="45"/>
      <c r="L1" s="42"/>
    </row>
    <row r="2" spans="1:12" x14ac:dyDescent="0.2">
      <c r="A2" s="45" t="s">
        <v>68</v>
      </c>
      <c r="B2" s="45"/>
      <c r="C2" s="46"/>
      <c r="D2" s="47"/>
      <c r="E2" s="50"/>
      <c r="F2" s="47"/>
      <c r="G2" s="50"/>
      <c r="H2" s="47"/>
      <c r="I2" s="47"/>
      <c r="J2" s="47"/>
      <c r="K2" s="45"/>
      <c r="L2" s="42"/>
    </row>
    <row r="3" spans="1:12" s="4" customFormat="1" ht="25.5" x14ac:dyDescent="0.2">
      <c r="A3" s="26" t="s">
        <v>51</v>
      </c>
      <c r="B3" s="48" t="s">
        <v>1</v>
      </c>
      <c r="C3" s="26" t="s">
        <v>2</v>
      </c>
      <c r="D3" s="48" t="s">
        <v>67</v>
      </c>
      <c r="E3" s="26" t="s">
        <v>3</v>
      </c>
      <c r="F3" s="26" t="s">
        <v>6</v>
      </c>
      <c r="G3" s="26" t="s">
        <v>7</v>
      </c>
      <c r="H3" s="48" t="s">
        <v>8</v>
      </c>
      <c r="I3" s="48" t="s">
        <v>24</v>
      </c>
      <c r="J3" s="48" t="s">
        <v>27</v>
      </c>
      <c r="K3" s="48" t="s">
        <v>10</v>
      </c>
      <c r="L3" s="48" t="s">
        <v>9</v>
      </c>
    </row>
    <row r="4" spans="1:12" s="4" customFormat="1" x14ac:dyDescent="0.2">
      <c r="A4" s="26" t="s">
        <v>25</v>
      </c>
      <c r="B4" s="6"/>
      <c r="C4" s="5"/>
      <c r="D4" s="6"/>
      <c r="E4" s="5"/>
      <c r="F4" s="15"/>
      <c r="G4" s="15"/>
      <c r="H4" s="16"/>
      <c r="I4" s="17"/>
      <c r="J4" s="17"/>
      <c r="K4" s="16"/>
      <c r="L4" s="17">
        <v>8850</v>
      </c>
    </row>
    <row r="5" spans="1:12" x14ac:dyDescent="0.2">
      <c r="A5" s="11" t="s">
        <v>28</v>
      </c>
      <c r="B5" s="8">
        <v>6</v>
      </c>
      <c r="C5" s="9" t="s">
        <v>16</v>
      </c>
      <c r="D5" s="8">
        <v>15000</v>
      </c>
      <c r="E5" s="10">
        <v>0</v>
      </c>
      <c r="F5" s="8">
        <v>2700</v>
      </c>
      <c r="G5" s="19"/>
      <c r="H5" s="18">
        <f>+D5+F5</f>
        <v>17700</v>
      </c>
      <c r="I5" s="18"/>
      <c r="J5" s="18">
        <f>+H5-I5</f>
        <v>17700</v>
      </c>
      <c r="K5" s="29">
        <v>0</v>
      </c>
      <c r="L5" s="21">
        <f>+L4+J5-K5</f>
        <v>26550</v>
      </c>
    </row>
    <row r="6" spans="1:12" x14ac:dyDescent="0.2">
      <c r="A6" s="11" t="s">
        <v>28</v>
      </c>
      <c r="B6" s="8">
        <v>44</v>
      </c>
      <c r="C6" s="9" t="s">
        <v>14</v>
      </c>
      <c r="D6" s="8">
        <v>17500</v>
      </c>
      <c r="E6" s="10">
        <v>0</v>
      </c>
      <c r="F6" s="8">
        <v>3150</v>
      </c>
      <c r="G6" s="19"/>
      <c r="H6" s="18">
        <f t="shared" ref="H6:H16" si="0">+D6+F6</f>
        <v>20650</v>
      </c>
      <c r="I6" s="18"/>
      <c r="J6" s="18">
        <f t="shared" ref="J6:J16" si="1">+H6-I6</f>
        <v>20650</v>
      </c>
      <c r="K6" s="29">
        <v>0</v>
      </c>
      <c r="L6" s="21">
        <f t="shared" ref="L6:L16" si="2">+L5+J6-K6</f>
        <v>47200</v>
      </c>
    </row>
    <row r="7" spans="1:12" x14ac:dyDescent="0.2">
      <c r="A7" s="11" t="s">
        <v>29</v>
      </c>
      <c r="B7" s="14" t="s">
        <v>31</v>
      </c>
      <c r="C7" s="9" t="s">
        <v>14</v>
      </c>
      <c r="D7" s="8">
        <v>412</v>
      </c>
      <c r="E7" s="10"/>
      <c r="F7" s="12">
        <v>0</v>
      </c>
      <c r="G7" s="22"/>
      <c r="H7" s="18">
        <f t="shared" si="0"/>
        <v>412</v>
      </c>
      <c r="I7" s="18"/>
      <c r="J7" s="18">
        <f t="shared" si="1"/>
        <v>412</v>
      </c>
      <c r="K7" s="29">
        <v>0</v>
      </c>
      <c r="L7" s="21">
        <f t="shared" si="2"/>
        <v>47612</v>
      </c>
    </row>
    <row r="8" spans="1:12" x14ac:dyDescent="0.2">
      <c r="A8" s="11" t="s">
        <v>28</v>
      </c>
      <c r="B8" s="8">
        <v>73</v>
      </c>
      <c r="C8" s="9" t="s">
        <v>19</v>
      </c>
      <c r="D8" s="8">
        <v>15000</v>
      </c>
      <c r="E8" s="10">
        <v>0</v>
      </c>
      <c r="F8" s="8">
        <v>2700</v>
      </c>
      <c r="G8" s="19"/>
      <c r="H8" s="18">
        <f t="shared" si="0"/>
        <v>17700</v>
      </c>
      <c r="I8" s="18"/>
      <c r="J8" s="18">
        <f t="shared" si="1"/>
        <v>17700</v>
      </c>
      <c r="K8" s="29">
        <v>0</v>
      </c>
      <c r="L8" s="21">
        <f t="shared" si="2"/>
        <v>65312</v>
      </c>
    </row>
    <row r="9" spans="1:12" x14ac:dyDescent="0.2">
      <c r="A9" s="11" t="s">
        <v>28</v>
      </c>
      <c r="B9" s="8">
        <v>119</v>
      </c>
      <c r="C9" s="9" t="s">
        <v>34</v>
      </c>
      <c r="D9" s="8">
        <v>15000</v>
      </c>
      <c r="E9" s="10">
        <v>0</v>
      </c>
      <c r="F9" s="8">
        <v>2700</v>
      </c>
      <c r="G9" s="19"/>
      <c r="H9" s="18">
        <f t="shared" si="0"/>
        <v>17700</v>
      </c>
      <c r="I9" s="18"/>
      <c r="J9" s="18">
        <f t="shared" si="1"/>
        <v>17700</v>
      </c>
      <c r="K9" s="29"/>
      <c r="L9" s="21">
        <f t="shared" si="2"/>
        <v>83012</v>
      </c>
    </row>
    <row r="10" spans="1:12" x14ac:dyDescent="0.2">
      <c r="A10" s="11" t="s">
        <v>29</v>
      </c>
      <c r="B10" s="14" t="s">
        <v>32</v>
      </c>
      <c r="C10" s="9" t="s">
        <v>34</v>
      </c>
      <c r="D10" s="8">
        <v>1020</v>
      </c>
      <c r="E10" s="30"/>
      <c r="F10" s="30">
        <v>0</v>
      </c>
      <c r="G10" s="19"/>
      <c r="H10" s="18">
        <f t="shared" si="0"/>
        <v>1020</v>
      </c>
      <c r="I10" s="18">
        <v>7000</v>
      </c>
      <c r="J10" s="18">
        <f t="shared" si="1"/>
        <v>-5980</v>
      </c>
      <c r="K10" s="29"/>
      <c r="L10" s="21">
        <f t="shared" si="2"/>
        <v>77032</v>
      </c>
    </row>
    <row r="11" spans="1:12" x14ac:dyDescent="0.2">
      <c r="A11" s="11" t="s">
        <v>28</v>
      </c>
      <c r="B11" s="8">
        <v>12</v>
      </c>
      <c r="C11" s="9" t="s">
        <v>12</v>
      </c>
      <c r="D11" s="8">
        <v>15000</v>
      </c>
      <c r="E11" s="10">
        <v>0</v>
      </c>
      <c r="F11" s="8">
        <v>2700</v>
      </c>
      <c r="G11" s="19"/>
      <c r="H11" s="18">
        <f t="shared" si="0"/>
        <v>17700</v>
      </c>
      <c r="I11" s="18"/>
      <c r="J11" s="18">
        <f t="shared" si="1"/>
        <v>17700</v>
      </c>
      <c r="K11" s="29"/>
      <c r="L11" s="21">
        <f t="shared" si="2"/>
        <v>94732</v>
      </c>
    </row>
    <row r="12" spans="1:12" x14ac:dyDescent="0.2">
      <c r="A12" s="11" t="s">
        <v>26</v>
      </c>
      <c r="B12" s="8"/>
      <c r="C12" s="9">
        <v>45076</v>
      </c>
      <c r="D12" s="8"/>
      <c r="E12" s="10"/>
      <c r="F12" s="8"/>
      <c r="G12" s="19"/>
      <c r="H12" s="18"/>
      <c r="I12" s="18"/>
      <c r="J12" s="18"/>
      <c r="K12" s="29">
        <v>43612</v>
      </c>
      <c r="L12" s="21">
        <f t="shared" si="2"/>
        <v>51120</v>
      </c>
    </row>
    <row r="13" spans="1:12" x14ac:dyDescent="0.2">
      <c r="A13" s="11" t="s">
        <v>28</v>
      </c>
      <c r="B13" s="8">
        <v>49</v>
      </c>
      <c r="C13" s="9" t="s">
        <v>15</v>
      </c>
      <c r="D13" s="8">
        <v>15000</v>
      </c>
      <c r="E13" s="10">
        <v>0</v>
      </c>
      <c r="F13" s="8">
        <v>2700</v>
      </c>
      <c r="G13" s="19"/>
      <c r="H13" s="18">
        <f t="shared" si="0"/>
        <v>17700</v>
      </c>
      <c r="I13" s="18"/>
      <c r="J13" s="18">
        <f t="shared" si="1"/>
        <v>17700</v>
      </c>
      <c r="K13" s="29"/>
      <c r="L13" s="21">
        <f t="shared" si="2"/>
        <v>68820</v>
      </c>
    </row>
    <row r="14" spans="1:12" x14ac:dyDescent="0.2">
      <c r="A14" s="11" t="s">
        <v>28</v>
      </c>
      <c r="B14" s="8">
        <v>65</v>
      </c>
      <c r="C14" s="9" t="s">
        <v>18</v>
      </c>
      <c r="D14" s="8">
        <v>2500</v>
      </c>
      <c r="E14" s="10">
        <v>0</v>
      </c>
      <c r="F14" s="8">
        <v>450</v>
      </c>
      <c r="G14" s="19"/>
      <c r="H14" s="18">
        <f t="shared" si="0"/>
        <v>2950</v>
      </c>
      <c r="I14" s="18"/>
      <c r="J14" s="18">
        <f t="shared" si="1"/>
        <v>2950</v>
      </c>
      <c r="K14" s="29"/>
      <c r="L14" s="21">
        <f t="shared" si="2"/>
        <v>71770</v>
      </c>
    </row>
    <row r="15" spans="1:12" x14ac:dyDescent="0.2">
      <c r="A15" s="11" t="s">
        <v>29</v>
      </c>
      <c r="B15" s="14" t="s">
        <v>33</v>
      </c>
      <c r="C15" s="9" t="s">
        <v>18</v>
      </c>
      <c r="D15" s="8">
        <v>408</v>
      </c>
      <c r="E15" s="10"/>
      <c r="F15" s="12">
        <v>0</v>
      </c>
      <c r="G15" s="19"/>
      <c r="H15" s="18">
        <f t="shared" si="0"/>
        <v>408</v>
      </c>
      <c r="I15" s="18"/>
      <c r="J15" s="18">
        <f t="shared" si="1"/>
        <v>408</v>
      </c>
      <c r="K15" s="29"/>
      <c r="L15" s="21">
        <f t="shared" si="2"/>
        <v>72178</v>
      </c>
    </row>
    <row r="16" spans="1:12" x14ac:dyDescent="0.2">
      <c r="A16" s="11" t="s">
        <v>28</v>
      </c>
      <c r="B16" s="8">
        <v>98</v>
      </c>
      <c r="C16" s="9" t="s">
        <v>20</v>
      </c>
      <c r="D16" s="8">
        <v>15000</v>
      </c>
      <c r="E16" s="10">
        <v>0</v>
      </c>
      <c r="F16" s="8">
        <v>2700</v>
      </c>
      <c r="G16" s="19"/>
      <c r="H16" s="18">
        <f t="shared" si="0"/>
        <v>17700</v>
      </c>
      <c r="I16" s="18"/>
      <c r="J16" s="18">
        <f t="shared" si="1"/>
        <v>17700</v>
      </c>
      <c r="K16" s="29"/>
      <c r="L16" s="21">
        <f t="shared" si="2"/>
        <v>89878</v>
      </c>
    </row>
    <row r="17" spans="1:12" x14ac:dyDescent="0.2">
      <c r="A17" s="82" t="s">
        <v>65</v>
      </c>
      <c r="B17" s="84"/>
      <c r="C17" s="83"/>
      <c r="D17" s="12"/>
      <c r="E17" s="10"/>
      <c r="F17" s="18"/>
      <c r="G17" s="19"/>
      <c r="H17" s="18"/>
      <c r="I17" s="18"/>
      <c r="J17" s="18"/>
      <c r="K17" s="18"/>
      <c r="L17" s="28">
        <f>+L16</f>
        <v>89878</v>
      </c>
    </row>
  </sheetData>
  <mergeCells count="2">
    <mergeCell ref="A17:C17"/>
    <mergeCell ref="A1:F1"/>
  </mergeCells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:J20"/>
  <sheetViews>
    <sheetView workbookViewId="0">
      <selection sqref="A1:H1"/>
    </sheetView>
  </sheetViews>
  <sheetFormatPr defaultRowHeight="12.75" x14ac:dyDescent="0.2"/>
  <cols>
    <col min="1" max="1" width="18.140625" style="13" customWidth="1"/>
    <col min="2" max="2" width="13.140625" style="13" customWidth="1"/>
    <col min="3" max="3" width="11.42578125" style="13" customWidth="1"/>
    <col min="4" max="10" width="8.7109375" style="13" customWidth="1"/>
    <col min="11" max="11" width="4.140625" customWidth="1"/>
  </cols>
  <sheetData>
    <row r="1" spans="1:8" x14ac:dyDescent="0.2">
      <c r="A1" s="86" t="s">
        <v>35</v>
      </c>
      <c r="B1" s="86"/>
      <c r="C1" s="86"/>
      <c r="D1" s="86"/>
      <c r="E1" s="86"/>
      <c r="F1" s="86"/>
      <c r="G1" s="86"/>
      <c r="H1" s="86"/>
    </row>
    <row r="2" spans="1:8" x14ac:dyDescent="0.2">
      <c r="A2" s="45" t="s">
        <v>68</v>
      </c>
      <c r="B2" s="45"/>
      <c r="C2" s="46"/>
      <c r="D2" s="42"/>
      <c r="E2" s="47"/>
      <c r="F2" s="47"/>
      <c r="G2" s="45"/>
      <c r="H2" s="42"/>
    </row>
    <row r="3" spans="1:8" ht="25.5" x14ac:dyDescent="0.2">
      <c r="A3" s="48" t="s">
        <v>51</v>
      </c>
      <c r="B3" s="48" t="s">
        <v>1</v>
      </c>
      <c r="C3" s="48" t="s">
        <v>2</v>
      </c>
      <c r="D3" s="48" t="s">
        <v>67</v>
      </c>
      <c r="E3" s="48" t="s">
        <v>24</v>
      </c>
      <c r="F3" s="48" t="s">
        <v>27</v>
      </c>
      <c r="G3" s="48" t="s">
        <v>10</v>
      </c>
      <c r="H3" s="48" t="s">
        <v>9</v>
      </c>
    </row>
    <row r="4" spans="1:8" x14ac:dyDescent="0.2">
      <c r="A4" s="31" t="s">
        <v>28</v>
      </c>
      <c r="B4" s="31">
        <v>22</v>
      </c>
      <c r="C4" s="43">
        <v>44510</v>
      </c>
      <c r="D4" s="31">
        <v>25000</v>
      </c>
      <c r="E4" s="31"/>
      <c r="F4" s="31">
        <f>+D4-E4</f>
        <v>25000</v>
      </c>
      <c r="G4" s="31"/>
      <c r="H4" s="31">
        <f>+F4-G4</f>
        <v>25000</v>
      </c>
    </row>
    <row r="5" spans="1:8" x14ac:dyDescent="0.2">
      <c r="A5" s="31" t="s">
        <v>29</v>
      </c>
      <c r="B5" s="31" t="s">
        <v>47</v>
      </c>
      <c r="C5" s="43">
        <v>44510</v>
      </c>
      <c r="D5" s="31">
        <v>8526</v>
      </c>
      <c r="E5" s="31"/>
      <c r="F5" s="31">
        <f t="shared" ref="F5:F19" si="0">+D5-E5</f>
        <v>8526</v>
      </c>
      <c r="G5" s="31"/>
      <c r="H5" s="31">
        <f>+H4+F5-G5</f>
        <v>33526</v>
      </c>
    </row>
    <row r="6" spans="1:8" x14ac:dyDescent="0.2">
      <c r="A6" s="31"/>
      <c r="B6" s="31"/>
      <c r="C6" s="43">
        <v>44540</v>
      </c>
      <c r="D6" s="31"/>
      <c r="E6" s="31"/>
      <c r="F6" s="31">
        <f t="shared" si="0"/>
        <v>0</v>
      </c>
      <c r="G6" s="31">
        <v>31120</v>
      </c>
      <c r="H6" s="31">
        <f t="shared" ref="H6:H19" si="1">+H5+F6-G6</f>
        <v>2406</v>
      </c>
    </row>
    <row r="7" spans="1:8" x14ac:dyDescent="0.2">
      <c r="A7" s="31" t="s">
        <v>28</v>
      </c>
      <c r="B7" s="31">
        <v>36</v>
      </c>
      <c r="C7" s="43">
        <v>44630</v>
      </c>
      <c r="D7" s="31">
        <v>30000</v>
      </c>
      <c r="E7" s="31"/>
      <c r="F7" s="31">
        <f t="shared" si="0"/>
        <v>30000</v>
      </c>
      <c r="G7" s="31"/>
      <c r="H7" s="31">
        <f t="shared" si="1"/>
        <v>32406</v>
      </c>
    </row>
    <row r="8" spans="1:8" x14ac:dyDescent="0.2">
      <c r="A8" s="31" t="s">
        <v>28</v>
      </c>
      <c r="B8" s="31">
        <v>1</v>
      </c>
      <c r="C8" s="43">
        <v>44658</v>
      </c>
      <c r="D8" s="31">
        <v>20000</v>
      </c>
      <c r="E8" s="31"/>
      <c r="F8" s="31">
        <f t="shared" si="0"/>
        <v>20000</v>
      </c>
      <c r="G8" s="31"/>
      <c r="H8" s="31">
        <f t="shared" si="1"/>
        <v>52406</v>
      </c>
    </row>
    <row r="9" spans="1:8" x14ac:dyDescent="0.2">
      <c r="A9" s="31"/>
      <c r="B9" s="31"/>
      <c r="C9" s="43"/>
      <c r="D9" s="31"/>
      <c r="E9" s="31"/>
      <c r="F9" s="31">
        <f t="shared" si="0"/>
        <v>0</v>
      </c>
      <c r="G9" s="31"/>
      <c r="H9" s="31">
        <f t="shared" si="1"/>
        <v>52406</v>
      </c>
    </row>
    <row r="10" spans="1:8" x14ac:dyDescent="0.2">
      <c r="A10" s="31" t="s">
        <v>28</v>
      </c>
      <c r="B10" s="31" t="s">
        <v>39</v>
      </c>
      <c r="C10" s="32" t="s">
        <v>36</v>
      </c>
      <c r="D10" s="44">
        <v>15000</v>
      </c>
      <c r="E10" s="44"/>
      <c r="F10" s="31">
        <f t="shared" si="0"/>
        <v>15000</v>
      </c>
      <c r="G10" s="44"/>
      <c r="H10" s="31">
        <f t="shared" si="1"/>
        <v>67406</v>
      </c>
    </row>
    <row r="11" spans="1:8" ht="25.5" x14ac:dyDescent="0.2">
      <c r="A11" s="31" t="s">
        <v>29</v>
      </c>
      <c r="B11" s="31" t="s">
        <v>46</v>
      </c>
      <c r="C11" s="32">
        <v>44806</v>
      </c>
      <c r="D11" s="14">
        <v>1800</v>
      </c>
      <c r="E11" s="44"/>
      <c r="F11" s="31">
        <f t="shared" si="0"/>
        <v>1800</v>
      </c>
      <c r="G11" s="44"/>
      <c r="H11" s="31">
        <f t="shared" si="1"/>
        <v>69206</v>
      </c>
    </row>
    <row r="12" spans="1:8" x14ac:dyDescent="0.2">
      <c r="A12" s="31" t="s">
        <v>28</v>
      </c>
      <c r="B12" s="31" t="s">
        <v>40</v>
      </c>
      <c r="C12" s="32" t="s">
        <v>37</v>
      </c>
      <c r="D12" s="44">
        <v>22500</v>
      </c>
      <c r="E12" s="44"/>
      <c r="F12" s="31">
        <f t="shared" si="0"/>
        <v>22500</v>
      </c>
      <c r="G12" s="44"/>
      <c r="H12" s="31">
        <f t="shared" si="1"/>
        <v>91706</v>
      </c>
    </row>
    <row r="13" spans="1:8" ht="25.5" x14ac:dyDescent="0.2">
      <c r="A13" s="31" t="s">
        <v>29</v>
      </c>
      <c r="B13" s="31" t="s">
        <v>45</v>
      </c>
      <c r="C13" s="32">
        <v>44917</v>
      </c>
      <c r="D13" s="14">
        <v>412</v>
      </c>
      <c r="E13" s="44"/>
      <c r="F13" s="31">
        <f t="shared" si="0"/>
        <v>412</v>
      </c>
      <c r="G13" s="44"/>
      <c r="H13" s="31">
        <f t="shared" si="1"/>
        <v>92118</v>
      </c>
    </row>
    <row r="14" spans="1:8" x14ac:dyDescent="0.2">
      <c r="A14" s="31" t="s">
        <v>28</v>
      </c>
      <c r="B14" s="31" t="s">
        <v>41</v>
      </c>
      <c r="C14" s="32" t="s">
        <v>38</v>
      </c>
      <c r="D14" s="44">
        <v>30000</v>
      </c>
      <c r="E14" s="44"/>
      <c r="F14" s="31">
        <f t="shared" si="0"/>
        <v>30000</v>
      </c>
      <c r="G14" s="44"/>
      <c r="H14" s="31">
        <f t="shared" si="1"/>
        <v>122118</v>
      </c>
    </row>
    <row r="15" spans="1:8" ht="25.5" x14ac:dyDescent="0.2">
      <c r="A15" s="31" t="s">
        <v>29</v>
      </c>
      <c r="B15" s="31" t="s">
        <v>44</v>
      </c>
      <c r="C15" s="32">
        <v>44938</v>
      </c>
      <c r="D15" s="14">
        <v>2324</v>
      </c>
      <c r="E15" s="44"/>
      <c r="F15" s="31">
        <f t="shared" si="0"/>
        <v>2324</v>
      </c>
      <c r="G15" s="44"/>
      <c r="H15" s="31">
        <f t="shared" si="1"/>
        <v>124442</v>
      </c>
    </row>
    <row r="16" spans="1:8" x14ac:dyDescent="0.2">
      <c r="A16" s="31" t="s">
        <v>28</v>
      </c>
      <c r="B16" s="31" t="s">
        <v>50</v>
      </c>
      <c r="C16" s="32">
        <v>45027</v>
      </c>
      <c r="D16" s="44">
        <v>15000</v>
      </c>
      <c r="E16" s="44"/>
      <c r="F16" s="31">
        <f t="shared" si="0"/>
        <v>15000</v>
      </c>
      <c r="G16" s="44"/>
      <c r="H16" s="31">
        <f t="shared" si="1"/>
        <v>139442</v>
      </c>
    </row>
    <row r="17" spans="1:8" x14ac:dyDescent="0.2">
      <c r="A17" s="31" t="s">
        <v>28</v>
      </c>
      <c r="B17" s="31" t="s">
        <v>49</v>
      </c>
      <c r="C17" s="32">
        <v>45115</v>
      </c>
      <c r="D17" s="14">
        <v>15000</v>
      </c>
      <c r="E17" s="44"/>
      <c r="F17" s="31">
        <f t="shared" si="0"/>
        <v>15000</v>
      </c>
      <c r="G17" s="44"/>
      <c r="H17" s="31">
        <f t="shared" si="1"/>
        <v>154442</v>
      </c>
    </row>
    <row r="18" spans="1:8" x14ac:dyDescent="0.2">
      <c r="A18" s="31" t="s">
        <v>28</v>
      </c>
      <c r="B18" s="31" t="s">
        <v>48</v>
      </c>
      <c r="C18" s="32">
        <v>45209</v>
      </c>
      <c r="D18" s="44">
        <v>17500</v>
      </c>
      <c r="E18" s="44"/>
      <c r="F18" s="31">
        <f t="shared" si="0"/>
        <v>17500</v>
      </c>
      <c r="G18" s="44"/>
      <c r="H18" s="31">
        <f t="shared" si="1"/>
        <v>171942</v>
      </c>
    </row>
    <row r="19" spans="1:8" ht="25.5" x14ac:dyDescent="0.2">
      <c r="A19" s="31" t="s">
        <v>29</v>
      </c>
      <c r="B19" s="31" t="s">
        <v>43</v>
      </c>
      <c r="C19" s="32">
        <v>45209</v>
      </c>
      <c r="D19" s="14">
        <v>408</v>
      </c>
      <c r="E19" s="44"/>
      <c r="F19" s="31">
        <f t="shared" si="0"/>
        <v>408</v>
      </c>
      <c r="G19" s="44"/>
      <c r="H19" s="31">
        <f t="shared" si="1"/>
        <v>172350</v>
      </c>
    </row>
    <row r="20" spans="1:8" x14ac:dyDescent="0.2">
      <c r="A20" s="82" t="s">
        <v>65</v>
      </c>
      <c r="B20" s="84"/>
      <c r="C20" s="83"/>
      <c r="D20" s="40"/>
      <c r="E20" s="40"/>
      <c r="F20" s="40"/>
      <c r="G20" s="40"/>
      <c r="H20" s="40">
        <f>+H19</f>
        <v>172350</v>
      </c>
    </row>
  </sheetData>
  <mergeCells count="2">
    <mergeCell ref="A1:H1"/>
    <mergeCell ref="A20:C20"/>
  </mergeCells>
  <hyperlinks>
    <hyperlink ref="B19" r:id="rId1" location="/deliverychallans/469235000000057197?filter_by=Status.All&amp;per_page=100&amp;sort_column=created_time&amp;sort_order=D" display="https://invoice.zoho.in/app/60014006683 - /deliverychallans/469235000000057197?filter_by=Status.All&amp;per_page=100&amp;sort_column=created_time&amp;sort_order=D" xr:uid="{00000000-0004-0000-0300-000000000000}"/>
    <hyperlink ref="B15" r:id="rId2" location="/deliverychallans/469235000000038141?filter_by=Status.All&amp;per_page=100&amp;sort_column=created_time&amp;sort_order=D" display="https://invoice.zoho.in/app/60014006683 - /deliverychallans/469235000000038141?filter_by=Status.All&amp;per_page=100&amp;sort_column=created_time&amp;sort_order=D" xr:uid="{00000000-0004-0000-0300-000001000000}"/>
    <hyperlink ref="B13" r:id="rId3" location="/deliverychallans/469235000000033175?filter_by=Status.All&amp;per_page=100&amp;sort_column=created_time&amp;sort_order=D" display="https://invoice.zoho.in/app/60014006683 - /deliverychallans/469235000000033175?filter_by=Status.All&amp;per_page=100&amp;sort_column=created_time&amp;sort_order=D" xr:uid="{00000000-0004-0000-0300-000002000000}"/>
    <hyperlink ref="B11" r:id="rId4" location="/deliverychallans/469235000000028226?filter_by=Status.All&amp;per_page=100&amp;sort_column=created_time&amp;sort_order=D" display="https://invoice.zoho.in/app/60014006683 - /deliverychallans/469235000000028226?filter_by=Status.All&amp;per_page=100&amp;sort_column=created_time&amp;sort_order=D" xr:uid="{00000000-0004-0000-0300-000003000000}"/>
    <hyperlink ref="B18" r:id="rId5" location="/invoices/469235000000057109?filter_by=Status.All&amp;per_page=25&amp;sort_column=customer_name&amp;sort_order=A" display="https://invoice.zoho.in/app/60014006683 - /invoices/469235000000057109?filter_by=Status.All&amp;per_page=25&amp;sort_column=customer_name&amp;sort_order=A" xr:uid="{00000000-0004-0000-0300-000004000000}"/>
    <hyperlink ref="B17" r:id="rId6" location="/invoices/469235000000051001?filter_by=Status.All&amp;per_page=25&amp;sort_column=customer_name&amp;sort_order=A" display="https://invoice.zoho.in/app/60014006683 - /invoices/469235000000051001?filter_by=Status.All&amp;per_page=25&amp;sort_column=customer_name&amp;sort_order=A" xr:uid="{00000000-0004-0000-0300-000005000000}"/>
    <hyperlink ref="B16" r:id="rId7" location="/invoices/469235000000048145?filter_by=Status.All&amp;per_page=25&amp;sort_column=customer_name&amp;sort_order=A" display="https://invoice.zoho.in/app/60014006683 - /invoices/469235000000048145?filter_by=Status.All&amp;per_page=25&amp;sort_column=customer_name&amp;sort_order=A" xr:uid="{00000000-0004-0000-0300-000006000000}"/>
  </hyperlinks>
  <pageMargins left="0.7" right="0.7" top="0.75" bottom="0.75" header="0.3" footer="0.3"/>
  <drawing r:id="rId8"/>
  <legacyDrawing r:id="rId9"/>
  <controls>
    <mc:AlternateContent xmlns:mc="http://schemas.openxmlformats.org/markup-compatibility/2006">
      <mc:Choice Requires="x14">
        <control shapeId="3079" r:id="rId10" name="Control 7">
          <controlPr defaultSize="0" r:id="rId11">
            <anchor moveWithCells="1">
              <from>
                <xdr:col>11</xdr:col>
                <xdr:colOff>0</xdr:colOff>
                <xdr:row>17</xdr:row>
                <xdr:rowOff>0</xdr:rowOff>
              </from>
              <to>
                <xdr:col>11</xdr:col>
                <xdr:colOff>257175</xdr:colOff>
                <xdr:row>18</xdr:row>
                <xdr:rowOff>85725</xdr:rowOff>
              </to>
            </anchor>
          </controlPr>
        </control>
      </mc:Choice>
      <mc:Fallback>
        <control shapeId="3079" r:id="rId10" name="Control 7"/>
      </mc:Fallback>
    </mc:AlternateContent>
    <mc:AlternateContent xmlns:mc="http://schemas.openxmlformats.org/markup-compatibility/2006">
      <mc:Choice Requires="x14">
        <control shapeId="3080" r:id="rId12" name="Control 8">
          <controlPr defaultSize="0" r:id="rId11">
            <anchor moveWithCells="1">
              <from>
                <xdr:col>11</xdr:col>
                <xdr:colOff>0</xdr:colOff>
                <xdr:row>18</xdr:row>
                <xdr:rowOff>0</xdr:rowOff>
              </from>
              <to>
                <xdr:col>11</xdr:col>
                <xdr:colOff>257175</xdr:colOff>
                <xdr:row>18</xdr:row>
                <xdr:rowOff>247650</xdr:rowOff>
              </to>
            </anchor>
          </controlPr>
        </control>
      </mc:Choice>
      <mc:Fallback>
        <control shapeId="3080" r:id="rId12" name="Control 8"/>
      </mc:Fallback>
    </mc:AlternateContent>
    <mc:AlternateContent xmlns:mc="http://schemas.openxmlformats.org/markup-compatibility/2006">
      <mc:Choice Requires="x14">
        <control shapeId="3081" r:id="rId13" name="Control 9">
          <controlPr defaultSize="0" r:id="rId11">
            <anchor moveWithCells="1">
              <from>
                <xdr:col>11</xdr:col>
                <xdr:colOff>0</xdr:colOff>
                <xdr:row>19</xdr:row>
                <xdr:rowOff>0</xdr:rowOff>
              </from>
              <to>
                <xdr:col>11</xdr:col>
                <xdr:colOff>257175</xdr:colOff>
                <xdr:row>20</xdr:row>
                <xdr:rowOff>85725</xdr:rowOff>
              </to>
            </anchor>
          </controlPr>
        </control>
      </mc:Choice>
      <mc:Fallback>
        <control shapeId="3081" r:id="rId13" name="Control 9"/>
      </mc:Fallback>
    </mc:AlternateContent>
    <mc:AlternateContent xmlns:mc="http://schemas.openxmlformats.org/markup-compatibility/2006">
      <mc:Choice Requires="x14">
        <control shapeId="3082" r:id="rId14" name="Control 10">
          <controlPr defaultSize="0" r:id="rId11">
            <anchor moveWithCells="1">
              <from>
                <xdr:col>11</xdr:col>
                <xdr:colOff>0</xdr:colOff>
                <xdr:row>20</xdr:row>
                <xdr:rowOff>0</xdr:rowOff>
              </from>
              <to>
                <xdr:col>11</xdr:col>
                <xdr:colOff>257175</xdr:colOff>
                <xdr:row>21</xdr:row>
                <xdr:rowOff>85725</xdr:rowOff>
              </to>
            </anchor>
          </controlPr>
        </control>
      </mc:Choice>
      <mc:Fallback>
        <control shapeId="3082" r:id="rId14" name="Control 10"/>
      </mc:Fallback>
    </mc:AlternateContent>
    <mc:AlternateContent xmlns:mc="http://schemas.openxmlformats.org/markup-compatibility/2006">
      <mc:Choice Requires="x14">
        <control shapeId="3083" r:id="rId15" name="Control 11">
          <controlPr defaultSize="0" r:id="rId11">
            <anchor moveWithCells="1">
              <from>
                <xdr:col>11</xdr:col>
                <xdr:colOff>0</xdr:colOff>
                <xdr:row>21</xdr:row>
                <xdr:rowOff>0</xdr:rowOff>
              </from>
              <to>
                <xdr:col>11</xdr:col>
                <xdr:colOff>257175</xdr:colOff>
                <xdr:row>22</xdr:row>
                <xdr:rowOff>85725</xdr:rowOff>
              </to>
            </anchor>
          </controlPr>
        </control>
      </mc:Choice>
      <mc:Fallback>
        <control shapeId="3083" r:id="rId15" name="Control 11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2:H21"/>
  <sheetViews>
    <sheetView workbookViewId="0">
      <selection activeCell="A2" sqref="A2:H2"/>
    </sheetView>
  </sheetViews>
  <sheetFormatPr defaultRowHeight="12.75" x14ac:dyDescent="0.2"/>
  <cols>
    <col min="1" max="1" width="11.42578125" customWidth="1"/>
    <col min="2" max="2" width="14.140625" style="13" customWidth="1"/>
    <col min="3" max="3" width="11.42578125" style="13" customWidth="1"/>
    <col min="4" max="6" width="8.7109375" style="13" customWidth="1"/>
    <col min="7" max="7" width="10.42578125" style="13" customWidth="1"/>
    <col min="8" max="8" width="8.7109375" style="13" customWidth="1"/>
  </cols>
  <sheetData>
    <row r="2" spans="1:8" x14ac:dyDescent="0.2">
      <c r="A2" s="86" t="s">
        <v>52</v>
      </c>
      <c r="B2" s="86"/>
      <c r="C2" s="86"/>
      <c r="D2" s="86"/>
      <c r="E2" s="86"/>
      <c r="F2" s="86"/>
      <c r="G2" s="86"/>
      <c r="H2" s="86"/>
    </row>
    <row r="3" spans="1:8" x14ac:dyDescent="0.2">
      <c r="A3" s="45" t="s">
        <v>66</v>
      </c>
      <c r="B3" s="45"/>
      <c r="C3" s="46"/>
      <c r="D3" s="42"/>
      <c r="E3" s="47"/>
      <c r="F3" s="47"/>
      <c r="G3" s="45"/>
      <c r="H3" s="42"/>
    </row>
    <row r="4" spans="1:8" ht="25.5" x14ac:dyDescent="0.2">
      <c r="A4" s="26" t="s">
        <v>51</v>
      </c>
      <c r="B4" s="48" t="s">
        <v>1</v>
      </c>
      <c r="C4" s="48" t="s">
        <v>2</v>
      </c>
      <c r="D4" s="48" t="s">
        <v>67</v>
      </c>
      <c r="E4" s="48" t="s">
        <v>24</v>
      </c>
      <c r="F4" s="48" t="s">
        <v>27</v>
      </c>
      <c r="G4" s="48" t="s">
        <v>10</v>
      </c>
      <c r="H4" s="48" t="s">
        <v>9</v>
      </c>
    </row>
    <row r="5" spans="1:8" x14ac:dyDescent="0.2">
      <c r="A5" s="34" t="s">
        <v>28</v>
      </c>
      <c r="B5" s="31">
        <v>21</v>
      </c>
      <c r="C5" s="43">
        <v>44510</v>
      </c>
      <c r="D5" s="31">
        <v>25000</v>
      </c>
      <c r="E5" s="31"/>
      <c r="F5" s="31">
        <f>+D5-E5</f>
        <v>25000</v>
      </c>
      <c r="G5" s="31"/>
      <c r="H5" s="31">
        <f>+F5-G5</f>
        <v>25000</v>
      </c>
    </row>
    <row r="6" spans="1:8" x14ac:dyDescent="0.2">
      <c r="A6" s="34" t="s">
        <v>29</v>
      </c>
      <c r="B6" s="31" t="s">
        <v>64</v>
      </c>
      <c r="C6" s="43">
        <v>44510</v>
      </c>
      <c r="D6" s="31">
        <v>6626</v>
      </c>
      <c r="E6" s="31"/>
      <c r="F6" s="31">
        <f t="shared" ref="F6:F19" si="0">+D6-E6</f>
        <v>6626</v>
      </c>
      <c r="G6" s="31"/>
      <c r="H6" s="31">
        <f>+H5+F6-G6</f>
        <v>31626</v>
      </c>
    </row>
    <row r="7" spans="1:8" x14ac:dyDescent="0.2">
      <c r="A7" s="35" t="s">
        <v>60</v>
      </c>
      <c r="B7" s="31">
        <v>35</v>
      </c>
      <c r="C7" s="43">
        <v>44630</v>
      </c>
      <c r="D7" s="31">
        <v>35000</v>
      </c>
      <c r="E7" s="31"/>
      <c r="F7" s="31">
        <f t="shared" si="0"/>
        <v>35000</v>
      </c>
      <c r="G7" s="31"/>
      <c r="H7" s="31">
        <f t="shared" ref="H7:H19" si="1">+H6+F7-G7</f>
        <v>66626</v>
      </c>
    </row>
    <row r="8" spans="1:8" x14ac:dyDescent="0.2">
      <c r="A8" s="35" t="s">
        <v>60</v>
      </c>
      <c r="B8" s="31">
        <v>37</v>
      </c>
      <c r="C8" s="43">
        <v>44630</v>
      </c>
      <c r="D8" s="31">
        <v>20000</v>
      </c>
      <c r="E8" s="31"/>
      <c r="F8" s="31">
        <f t="shared" si="0"/>
        <v>20000</v>
      </c>
      <c r="G8" s="31"/>
      <c r="H8" s="31">
        <f t="shared" si="1"/>
        <v>86626</v>
      </c>
    </row>
    <row r="9" spans="1:8" x14ac:dyDescent="0.2">
      <c r="A9" s="35" t="s">
        <v>60</v>
      </c>
      <c r="B9" s="51" t="s">
        <v>42</v>
      </c>
      <c r="C9" s="38" t="s">
        <v>56</v>
      </c>
      <c r="D9" s="51">
        <v>25000</v>
      </c>
      <c r="E9" s="52"/>
      <c r="F9" s="31">
        <f t="shared" si="0"/>
        <v>25000</v>
      </c>
      <c r="G9" s="52"/>
      <c r="H9" s="31">
        <f t="shared" si="1"/>
        <v>111626</v>
      </c>
    </row>
    <row r="10" spans="1:8" x14ac:dyDescent="0.2">
      <c r="A10" s="35"/>
      <c r="B10" s="51"/>
      <c r="C10" s="38"/>
      <c r="D10" s="51"/>
      <c r="E10" s="52"/>
      <c r="F10" s="31">
        <f t="shared" si="0"/>
        <v>0</v>
      </c>
      <c r="G10" s="52">
        <v>101250</v>
      </c>
      <c r="H10" s="31">
        <f t="shared" si="1"/>
        <v>10376</v>
      </c>
    </row>
    <row r="11" spans="1:8" x14ac:dyDescent="0.2">
      <c r="A11" s="35" t="s">
        <v>60</v>
      </c>
      <c r="B11" s="51" t="s">
        <v>53</v>
      </c>
      <c r="C11" s="38" t="s">
        <v>36</v>
      </c>
      <c r="D11" s="51">
        <v>35000</v>
      </c>
      <c r="E11" s="52"/>
      <c r="F11" s="31">
        <f t="shared" si="0"/>
        <v>35000</v>
      </c>
      <c r="G11" s="52"/>
      <c r="H11" s="31">
        <f t="shared" si="1"/>
        <v>45376</v>
      </c>
    </row>
    <row r="12" spans="1:8" x14ac:dyDescent="0.2">
      <c r="A12" s="35" t="s">
        <v>29</v>
      </c>
      <c r="B12" s="51" t="s">
        <v>59</v>
      </c>
      <c r="C12" s="38">
        <v>44806</v>
      </c>
      <c r="D12" s="51">
        <v>1800</v>
      </c>
      <c r="E12" s="52"/>
      <c r="F12" s="31">
        <f t="shared" si="0"/>
        <v>1800</v>
      </c>
      <c r="G12" s="52"/>
      <c r="H12" s="31">
        <f t="shared" si="1"/>
        <v>47176</v>
      </c>
    </row>
    <row r="13" spans="1:8" x14ac:dyDescent="0.2">
      <c r="A13" s="35" t="s">
        <v>60</v>
      </c>
      <c r="B13" s="51" t="s">
        <v>54</v>
      </c>
      <c r="C13" s="38" t="s">
        <v>37</v>
      </c>
      <c r="D13" s="51">
        <v>15000</v>
      </c>
      <c r="E13" s="52"/>
      <c r="F13" s="31">
        <f t="shared" si="0"/>
        <v>15000</v>
      </c>
      <c r="G13" s="52"/>
      <c r="H13" s="31">
        <f t="shared" si="1"/>
        <v>62176</v>
      </c>
    </row>
    <row r="14" spans="1:8" x14ac:dyDescent="0.2">
      <c r="A14" s="35" t="s">
        <v>29</v>
      </c>
      <c r="B14" s="51" t="s">
        <v>58</v>
      </c>
      <c r="C14" s="38">
        <v>44917</v>
      </c>
      <c r="D14" s="51">
        <v>412</v>
      </c>
      <c r="E14" s="44"/>
      <c r="F14" s="31">
        <f t="shared" si="0"/>
        <v>412</v>
      </c>
      <c r="G14" s="52"/>
      <c r="H14" s="31">
        <f t="shared" si="1"/>
        <v>62588</v>
      </c>
    </row>
    <row r="15" spans="1:8" ht="18.600000000000001" customHeight="1" x14ac:dyDescent="0.2">
      <c r="A15" s="35" t="s">
        <v>60</v>
      </c>
      <c r="B15" s="51" t="s">
        <v>55</v>
      </c>
      <c r="C15" s="38" t="s">
        <v>38</v>
      </c>
      <c r="D15" s="51">
        <v>45000</v>
      </c>
      <c r="E15" s="44"/>
      <c r="F15" s="31">
        <f t="shared" si="0"/>
        <v>45000</v>
      </c>
      <c r="G15" s="52"/>
      <c r="H15" s="31">
        <f t="shared" si="1"/>
        <v>107588</v>
      </c>
    </row>
    <row r="16" spans="1:8" ht="24.6" customHeight="1" x14ac:dyDescent="0.2">
      <c r="A16" s="35" t="s">
        <v>29</v>
      </c>
      <c r="B16" s="51" t="s">
        <v>57</v>
      </c>
      <c r="C16" s="38">
        <v>44938</v>
      </c>
      <c r="D16" s="51">
        <v>7824</v>
      </c>
      <c r="E16" s="44"/>
      <c r="F16" s="31">
        <f t="shared" si="0"/>
        <v>7824</v>
      </c>
      <c r="G16" s="52"/>
      <c r="H16" s="31">
        <f t="shared" si="1"/>
        <v>115412</v>
      </c>
    </row>
    <row r="17" spans="1:8" x14ac:dyDescent="0.2">
      <c r="A17" s="35" t="s">
        <v>60</v>
      </c>
      <c r="B17" s="51" t="s">
        <v>63</v>
      </c>
      <c r="C17" s="38">
        <v>45027</v>
      </c>
      <c r="D17" s="51">
        <v>15000</v>
      </c>
      <c r="E17" s="44"/>
      <c r="F17" s="31">
        <f t="shared" si="0"/>
        <v>15000</v>
      </c>
      <c r="G17" s="52"/>
      <c r="H17" s="31">
        <f t="shared" si="1"/>
        <v>130412</v>
      </c>
    </row>
    <row r="18" spans="1:8" x14ac:dyDescent="0.2">
      <c r="A18" s="35" t="s">
        <v>60</v>
      </c>
      <c r="B18" s="51" t="s">
        <v>62</v>
      </c>
      <c r="C18" s="38">
        <v>45115</v>
      </c>
      <c r="D18" s="51">
        <v>15000</v>
      </c>
      <c r="E18" s="44"/>
      <c r="F18" s="31">
        <f t="shared" si="0"/>
        <v>15000</v>
      </c>
      <c r="G18" s="52"/>
      <c r="H18" s="31">
        <f t="shared" si="1"/>
        <v>145412</v>
      </c>
    </row>
    <row r="19" spans="1:8" x14ac:dyDescent="0.2">
      <c r="A19" s="35" t="s">
        <v>60</v>
      </c>
      <c r="B19" s="51" t="s">
        <v>61</v>
      </c>
      <c r="C19" s="38">
        <v>45209</v>
      </c>
      <c r="D19" s="51">
        <v>15000</v>
      </c>
      <c r="E19" s="44"/>
      <c r="F19" s="31">
        <f t="shared" si="0"/>
        <v>15000</v>
      </c>
      <c r="G19" s="52"/>
      <c r="H19" s="31">
        <f t="shared" si="1"/>
        <v>160412</v>
      </c>
    </row>
    <row r="20" spans="1:8" x14ac:dyDescent="0.2">
      <c r="A20" s="82" t="s">
        <v>65</v>
      </c>
      <c r="B20" s="84"/>
      <c r="C20" s="83"/>
      <c r="D20" s="41"/>
      <c r="E20" s="40"/>
      <c r="F20" s="40"/>
      <c r="G20" s="40"/>
      <c r="H20" s="40">
        <f>+H19</f>
        <v>160412</v>
      </c>
    </row>
    <row r="21" spans="1:8" x14ac:dyDescent="0.2">
      <c r="A21" s="33"/>
      <c r="B21" s="53"/>
      <c r="C21" s="37"/>
      <c r="D21" s="53"/>
      <c r="E21" s="49"/>
    </row>
  </sheetData>
  <mergeCells count="2">
    <mergeCell ref="A2:H2"/>
    <mergeCell ref="A20:C20"/>
  </mergeCells>
  <hyperlinks>
    <hyperlink ref="B16" r:id="rId1" location="/deliverychallans/469235000000038157?filter_by=Status.All&amp;per_page=100&amp;sort_column=created_time&amp;sort_order=D" display="https://invoice.zoho.in/app/60014006683 - /deliverychallans/469235000000038157?filter_by=Status.All&amp;per_page=100&amp;sort_column=created_time&amp;sort_order=D" xr:uid="{00000000-0004-0000-0400-000000000000}"/>
    <hyperlink ref="B14" r:id="rId2" location="/deliverychallans/469235000000033187?filter_by=Status.All&amp;per_page=100&amp;sort_column=created_time&amp;sort_order=D" display="https://invoice.zoho.in/app/60014006683 - /deliverychallans/469235000000033187?filter_by=Status.All&amp;per_page=100&amp;sort_column=created_time&amp;sort_order=D" xr:uid="{00000000-0004-0000-0400-000001000000}"/>
    <hyperlink ref="B12" r:id="rId3" location="/deliverychallans/469235000000028238?filter_by=Status.All&amp;per_page=100&amp;sort_column=created_time&amp;sort_order=D" display="https://invoice.zoho.in/app/60014006683 - /deliverychallans/469235000000028238?filter_by=Status.All&amp;per_page=100&amp;sort_column=created_time&amp;sort_order=D" xr:uid="{00000000-0004-0000-0400-000002000000}"/>
    <hyperlink ref="B17" r:id="rId4" location="/invoices/469235000000048155?filter_by=Status.All&amp;per_page=25&amp;sort_column=customer_name&amp;sort_order=D" display="https://invoice.zoho.in/app/60014006683 - /invoices/469235000000048155?filter_by=Status.All&amp;per_page=25&amp;sort_column=customer_name&amp;sort_order=D" xr:uid="{00000000-0004-0000-0400-000003000000}"/>
    <hyperlink ref="B18" r:id="rId5" location="/invoices/469235000000051133?filter_by=Status.All&amp;per_page=25&amp;sort_column=customer_name&amp;sort_order=D" display="https://invoice.zoho.in/app/60014006683 - /invoices/469235000000051133?filter_by=Status.All&amp;per_page=25&amp;sort_column=customer_name&amp;sort_order=D" xr:uid="{00000000-0004-0000-0400-000004000000}"/>
    <hyperlink ref="B19" r:id="rId6" location="/invoices/469235000000057121?filter_by=Status.All&amp;per_page=25&amp;sort_column=customer_name&amp;sort_order=D" display="https://invoice.zoho.in/app/60014006683 - /invoices/469235000000057121?filter_by=Status.All&amp;per_page=25&amp;sort_column=customer_name&amp;sort_order=D" xr:uid="{00000000-0004-0000-0400-000005000000}"/>
  </hyperlinks>
  <pageMargins left="0.7" right="0.7" top="0.75" bottom="0.75" header="0.3" footer="0.3"/>
  <drawing r:id="rId7"/>
  <legacyDrawing r:id="rId8"/>
  <controls>
    <mc:AlternateContent xmlns:mc="http://schemas.openxmlformats.org/markup-compatibility/2006">
      <mc:Choice Requires="x14">
        <control shapeId="4097" r:id="rId9" name="Control 1">
          <controlPr defaultSize="0" r:id="rId10">
            <anchor moveWithCells="1">
              <from>
                <xdr:col>12</xdr:col>
                <xdr:colOff>0</xdr:colOff>
                <xdr:row>8</xdr:row>
                <xdr:rowOff>0</xdr:rowOff>
              </from>
              <to>
                <xdr:col>12</xdr:col>
                <xdr:colOff>257175</xdr:colOff>
                <xdr:row>9</xdr:row>
                <xdr:rowOff>85725</xdr:rowOff>
              </to>
            </anchor>
          </controlPr>
        </control>
      </mc:Choice>
      <mc:Fallback>
        <control shapeId="4097" r:id="rId9" name="Control 1"/>
      </mc:Fallback>
    </mc:AlternateContent>
    <mc:AlternateContent xmlns:mc="http://schemas.openxmlformats.org/markup-compatibility/2006">
      <mc:Choice Requires="x14">
        <control shapeId="4098" r:id="rId11" name="Control 2">
          <controlPr defaultSize="0" r:id="rId10">
            <anchor moveWithCells="1">
              <from>
                <xdr:col>12</xdr:col>
                <xdr:colOff>0</xdr:colOff>
                <xdr:row>10</xdr:row>
                <xdr:rowOff>0</xdr:rowOff>
              </from>
              <to>
                <xdr:col>12</xdr:col>
                <xdr:colOff>257175</xdr:colOff>
                <xdr:row>11</xdr:row>
                <xdr:rowOff>85725</xdr:rowOff>
              </to>
            </anchor>
          </controlPr>
        </control>
      </mc:Choice>
      <mc:Fallback>
        <control shapeId="4098" r:id="rId11" name="Control 2"/>
      </mc:Fallback>
    </mc:AlternateContent>
    <mc:AlternateContent xmlns:mc="http://schemas.openxmlformats.org/markup-compatibility/2006">
      <mc:Choice Requires="x14">
        <control shapeId="4099" r:id="rId12" name="Control 3">
          <controlPr defaultSize="0" r:id="rId10">
            <anchor moveWithCells="1">
              <from>
                <xdr:col>12</xdr:col>
                <xdr:colOff>0</xdr:colOff>
                <xdr:row>11</xdr:row>
                <xdr:rowOff>0</xdr:rowOff>
              </from>
              <to>
                <xdr:col>12</xdr:col>
                <xdr:colOff>257175</xdr:colOff>
                <xdr:row>12</xdr:row>
                <xdr:rowOff>85725</xdr:rowOff>
              </to>
            </anchor>
          </controlPr>
        </control>
      </mc:Choice>
      <mc:Fallback>
        <control shapeId="4099" r:id="rId12" name="Control 3"/>
      </mc:Fallback>
    </mc:AlternateContent>
    <mc:AlternateContent xmlns:mc="http://schemas.openxmlformats.org/markup-compatibility/2006">
      <mc:Choice Requires="x14">
        <control shapeId="4100" r:id="rId13" name="Control 4">
          <controlPr defaultSize="0" r:id="rId10">
            <anchor moveWithCells="1">
              <from>
                <xdr:col>12</xdr:col>
                <xdr:colOff>0</xdr:colOff>
                <xdr:row>12</xdr:row>
                <xdr:rowOff>0</xdr:rowOff>
              </from>
              <to>
                <xdr:col>12</xdr:col>
                <xdr:colOff>257175</xdr:colOff>
                <xdr:row>13</xdr:row>
                <xdr:rowOff>85725</xdr:rowOff>
              </to>
            </anchor>
          </controlPr>
        </control>
      </mc:Choice>
      <mc:Fallback>
        <control shapeId="4100" r:id="rId13" name="Control 4"/>
      </mc:Fallback>
    </mc:AlternateContent>
    <mc:AlternateContent xmlns:mc="http://schemas.openxmlformats.org/markup-compatibility/2006">
      <mc:Choice Requires="x14">
        <control shapeId="4101" r:id="rId14" name="Control 5">
          <controlPr defaultSize="0" r:id="rId10">
            <anchor moveWithCells="1">
              <from>
                <xdr:col>12</xdr:col>
                <xdr:colOff>0</xdr:colOff>
                <xdr:row>13</xdr:row>
                <xdr:rowOff>0</xdr:rowOff>
              </from>
              <to>
                <xdr:col>12</xdr:col>
                <xdr:colOff>257175</xdr:colOff>
                <xdr:row>14</xdr:row>
                <xdr:rowOff>85725</xdr:rowOff>
              </to>
            </anchor>
          </controlPr>
        </control>
      </mc:Choice>
      <mc:Fallback>
        <control shapeId="4101" r:id="rId14" name="Control 5"/>
      </mc:Fallback>
    </mc:AlternateContent>
    <mc:AlternateContent xmlns:mc="http://schemas.openxmlformats.org/markup-compatibility/2006">
      <mc:Choice Requires="x14">
        <control shapeId="4102" r:id="rId15" name="Control 6">
          <controlPr defaultSize="0" r:id="rId10">
            <anchor moveWithCells="1">
              <from>
                <xdr:col>12</xdr:col>
                <xdr:colOff>0</xdr:colOff>
                <xdr:row>14</xdr:row>
                <xdr:rowOff>0</xdr:rowOff>
              </from>
              <to>
                <xdr:col>12</xdr:col>
                <xdr:colOff>257175</xdr:colOff>
                <xdr:row>15</xdr:row>
                <xdr:rowOff>19050</xdr:rowOff>
              </to>
            </anchor>
          </controlPr>
        </control>
      </mc:Choice>
      <mc:Fallback>
        <control shapeId="4102" r:id="rId15" name="Control 6"/>
      </mc:Fallback>
    </mc:AlternateContent>
    <mc:AlternateContent xmlns:mc="http://schemas.openxmlformats.org/markup-compatibility/2006">
      <mc:Choice Requires="x14">
        <control shapeId="4103" r:id="rId16" name="Control 7">
          <controlPr defaultSize="0" r:id="rId10">
            <anchor moveWithCells="1">
              <from>
                <xdr:col>12</xdr:col>
                <xdr:colOff>0</xdr:colOff>
                <xdr:row>15</xdr:row>
                <xdr:rowOff>0</xdr:rowOff>
              </from>
              <to>
                <xdr:col>12</xdr:col>
                <xdr:colOff>257175</xdr:colOff>
                <xdr:row>15</xdr:row>
                <xdr:rowOff>247650</xdr:rowOff>
              </to>
            </anchor>
          </controlPr>
        </control>
      </mc:Choice>
      <mc:Fallback>
        <control shapeId="4103" r:id="rId16" name="Control 7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1c069d9-8750-4325-a3dc-6cbc3c41c6b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80D24FA325F44AADC4A4D7EA6C2431" ma:contentTypeVersion="4" ma:contentTypeDescription="Create a new document." ma:contentTypeScope="" ma:versionID="7f67d0c5a5807b6ee40b140502d18266">
  <xsd:schema xmlns:xsd="http://www.w3.org/2001/XMLSchema" xmlns:xs="http://www.w3.org/2001/XMLSchema" xmlns:p="http://schemas.microsoft.com/office/2006/metadata/properties" xmlns:ns3="f1c069d9-8750-4325-a3dc-6cbc3c41c6b2" targetNamespace="http://schemas.microsoft.com/office/2006/metadata/properties" ma:root="true" ma:fieldsID="35ed96622fe6982d5f7580b1894ef26f" ns3:_="">
    <xsd:import namespace="f1c069d9-8750-4325-a3dc-6cbc3c41c6b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069d9-8750-4325-a3dc-6cbc3c41c6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26B97A-D4E0-4025-B772-A5AAC5D46AFC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f1c069d9-8750-4325-a3dc-6cbc3c41c6b2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8329789-A3AB-457A-88DD-6B5526F2ED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472569-3182-494D-A00F-1CEDFF6A4F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c069d9-8750-4325-a3dc-6cbc3c41c6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Market Xcel </vt:lpstr>
      <vt:lpstr>Sheet1</vt:lpstr>
      <vt:lpstr>Predictvu</vt:lpstr>
      <vt:lpstr>Ezeeetail</vt:lpstr>
      <vt:lpstr>Techilogy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Santosh Kumar</dc:creator>
  <cp:lastModifiedBy>Santosh Kumar</cp:lastModifiedBy>
  <cp:lastPrinted>2024-01-22T15:00:45Z</cp:lastPrinted>
  <dcterms:created xsi:type="dcterms:W3CDTF">2024-01-22T14:51:40Z</dcterms:created>
  <dcterms:modified xsi:type="dcterms:W3CDTF">2024-01-23T04:41:30Z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0x0101004180D24FA325F44AADC4A4D7EA6C2431</vt:lpwstr>
  </property>
</Properties>
</file>